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ABASTOS\2024\TRANSPARENCIA\"/>
    </mc:Choice>
  </mc:AlternateContent>
  <xr:revisionPtr revIDLastSave="0" documentId="8_{99B36AFE-A628-40E7-8B98-13F6A7BE1E91}" xr6:coauthVersionLast="46" xr6:coauthVersionMax="46" xr10:uidLastSave="{00000000-0000-0000-0000-000000000000}"/>
  <bookViews>
    <workbookView xWindow="-120" yWindow="-120" windowWidth="21840" windowHeight="13020" xr2:uid="{CD4BA9B1-4BE6-4339-93F2-811C606CA23C}"/>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5" i="1" l="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N2" i="1"/>
</calcChain>
</file>

<file path=xl/sharedStrings.xml><?xml version="1.0" encoding="utf-8"?>
<sst xmlns="http://schemas.openxmlformats.org/spreadsheetml/2006/main" count="1472" uniqueCount="809">
  <si>
    <t>JULIO</t>
  </si>
  <si>
    <t>IMB-18-02-2024-1801006384-ASF</t>
  </si>
  <si>
    <t>ALT010926BY0</t>
  </si>
  <si>
    <t>ALTERNAVIDA, S.A. DE C.V.</t>
  </si>
  <si>
    <t>010.000.2618.00</t>
  </si>
  <si>
    <t>Levetiracetam. Tableta Cada Tableta contiene: Levetiracetam 1 000 mg Envase con 30 Tabletas.</t>
  </si>
  <si>
    <t>URCADIOL</t>
  </si>
  <si>
    <t xml:space="preserve">MEXICO </t>
  </si>
  <si>
    <t>LA-I-1-MED-INSABI-006-2023/2024</t>
  </si>
  <si>
    <t>LA-12-M7B-012M7B997-I-1-2023</t>
  </si>
  <si>
    <t>IMB-18-02-2024-1801006461-ASF</t>
  </si>
  <si>
    <t>010.000.5176.00</t>
  </si>
  <si>
    <t>Sucralfato. Tableta Cada Tableta contiene: Sucralfato 1 g Envase con 40 Tabletas.</t>
  </si>
  <si>
    <t>32/12/4/1/84</t>
  </si>
  <si>
    <t>0923746-0923747-0924123-0924144-0924145</t>
  </si>
  <si>
    <t>30/08/2025-31/08/2025-26/01/2026-08/02/2026-08/02/2026</t>
  </si>
  <si>
    <t>30/08/2023-31/08/2023-26/01/2024-08/02/2024-08/02/2024</t>
  </si>
  <si>
    <t>MOGAMIGUE</t>
  </si>
  <si>
    <t>IMB-18-02-2024-18128145-SADMI</t>
  </si>
  <si>
    <t>CPH1512075J2</t>
  </si>
  <si>
    <t>Amarox Pharma, S.A. de C.V.</t>
  </si>
  <si>
    <t>010.000.4431.00</t>
  </si>
  <si>
    <t>CARBOPLATINO. SOLUCIÓN INYECTABLE. Cada frasco ámpula contiene: Carboplatino 150 mg Envase con un frasco ámpula.</t>
  </si>
  <si>
    <t>M2310805</t>
  </si>
  <si>
    <t>CARBOPLATINO</t>
  </si>
  <si>
    <t>INDIA</t>
  </si>
  <si>
    <t>F-SADMI E.VI.8/1122</t>
  </si>
  <si>
    <t>LA-E115-2022-MED-INSABI-102-2023/2024</t>
  </si>
  <si>
    <t xml:space="preserve">LA-012M7B997-E115-2022 </t>
  </si>
  <si>
    <t>IMB-18-02-2024-1801006512-ASF</t>
  </si>
  <si>
    <t>AMAROX PHARMA, S.A. DE C.V.</t>
  </si>
  <si>
    <t>010.000.6245.00</t>
  </si>
  <si>
    <t>OLMESARTÁN. TABLETA Cada tableta contiene: Olmesartán  Medoxomilo 40 mg. Envase con 28 tabletas.</t>
  </si>
  <si>
    <t>OLM24026</t>
  </si>
  <si>
    <t>NORSAT</t>
  </si>
  <si>
    <t>LA-E115-2022-MED-INSABI-008-2023/2024</t>
  </si>
  <si>
    <t>IMB-18-02-2024-18002635-ASF</t>
  </si>
  <si>
    <t>010.000.4308.01</t>
  </si>
  <si>
    <t>Sildenafil. Tableta Cada Tableta contiene: Citrato de sildenafil equivalente a Sildenafil 50 mg Envase con 4 Tabletas.</t>
  </si>
  <si>
    <t>SID23031</t>
  </si>
  <si>
    <t>SILDENAFIL</t>
  </si>
  <si>
    <t>IMB-18-02-2024-18002683-ASF</t>
  </si>
  <si>
    <t>040.000.4484.00</t>
  </si>
  <si>
    <t>Sertralina. Cápsula o Tableta Cada Cápsula o Tableta contiene: Clorhidrato de sertralina equivalente a 50 mg de sertralina. Envase con 14 Cápsulas o Tabletas.</t>
  </si>
  <si>
    <t>SET23077</t>
  </si>
  <si>
    <t>SERTALINA</t>
  </si>
  <si>
    <t>IMB-18-02-2024-18091829-F7</t>
  </si>
  <si>
    <t>M2402971</t>
  </si>
  <si>
    <t>NUVAPLAST</t>
  </si>
  <si>
    <t>F-FPCGC E.VI.7/1122</t>
  </si>
  <si>
    <t>IMB-18-02-2024-18091830-SADMI</t>
  </si>
  <si>
    <t>M2402534</t>
  </si>
  <si>
    <t>IMB-18-02-2024-18094415-F7</t>
  </si>
  <si>
    <t>010.000.6295.00</t>
  </si>
  <si>
    <t>PACLITAXEL. SOLUCIÓN INYECTABLE Cada frasco ámpula o vial contiene: Paclitaxel 30 mg (30 mg/5mL) Envase con 1 frasco ámpula o vial.</t>
  </si>
  <si>
    <t>O240120B</t>
  </si>
  <si>
    <t>NIMARIL</t>
  </si>
  <si>
    <t>IMB-18-02-2024-18128144-F7</t>
  </si>
  <si>
    <t>IMB-18-02-2024-18002780-ASF</t>
  </si>
  <si>
    <t>AMB890104S63</t>
  </si>
  <si>
    <t>AMBIDERM, S.A. DE C.V.</t>
  </si>
  <si>
    <t>060.456.0391</t>
  </si>
  <si>
    <t>Guantes. Para exploración ambidiestro estériles. De látex desechables. Tamaños: Mediano. Envase con 100 piezas.</t>
  </si>
  <si>
    <t>886/1452</t>
  </si>
  <si>
    <t>4023175-4023176</t>
  </si>
  <si>
    <t>31/05/2029-30/06/2029</t>
  </si>
  <si>
    <t>01/06/2024-01/07/2024</t>
  </si>
  <si>
    <t>AMBIDERM</t>
  </si>
  <si>
    <t>LA-E113-2022-MATCUR-INSABI-008-2023/2024</t>
  </si>
  <si>
    <t>LA-012M7B997-E113-2022</t>
  </si>
  <si>
    <t>IMB-18-02-2024-1801006661-ASF</t>
  </si>
  <si>
    <t>060.456.0698</t>
  </si>
  <si>
    <t>GUANTES. GUANTES PARA EXPLORACIÓN, AMBIDIESTRO, NO ESTÉRILES. DE LÁTEX, DESECHABLES. TAMAÑO MEDIANO. ENVASE CON 200 PIEZAS.</t>
  </si>
  <si>
    <t>IMB-18-02-2024-1801006662-ASF</t>
  </si>
  <si>
    <t>060.456.0706</t>
  </si>
  <si>
    <t>GUANTES. GUANTES PARA EXPLORACIÓN, AMBIDIESTRO, NO ESTÉRILES. DE LÁTEX, DESECHABLES. TAMAÑO GRANDE. ENVASE CON 200 PIEZAS.</t>
  </si>
  <si>
    <t>IMB-18-02-2024-1801006660-ASF</t>
  </si>
  <si>
    <t>060.456.0680</t>
  </si>
  <si>
    <t>GUANTES. GUANTES PARA EXPLORACIÓN, AMBIDIESTRO, NO ESTÉRILES. DE LÁTEX, DESECHABLES. TAMAÑO CHICO. ENVASE CON 200 PIEZAS.</t>
  </si>
  <si>
    <t>IMB-18-02-2024-1801006358-ASF</t>
  </si>
  <si>
    <t>ALM780206E75</t>
  </si>
  <si>
    <t>ARMSTRONG LABORATORIOS DE MÉXICO, S.A. DE C.V.</t>
  </si>
  <si>
    <t>010.000.2112.00</t>
  </si>
  <si>
    <t>Diltiazem. Tableta o gragea. Cada tableta contiene: Clorhidrato de diltiazem 30 mg. Envase con 30 tabletas o grageas.</t>
  </si>
  <si>
    <t>ANGIOTROFIN</t>
  </si>
  <si>
    <t>LA-I-1-MED-INSABI-011-2023/2024</t>
  </si>
  <si>
    <t>IMB-18-02-2024-1801006463-ASF</t>
  </si>
  <si>
    <t>AST961231B69</t>
  </si>
  <si>
    <t>ASTRAZENECA, S.A. DE C.V.</t>
  </si>
  <si>
    <t>010.000.5188.00</t>
  </si>
  <si>
    <t>Esomeprazol. Tableta Cada Tableta contiene: Esomeprazol magnésico trihidratado equivalente a 40 mg de esomeprazol Envase con 14 Tabletas</t>
  </si>
  <si>
    <t>NEXIUMMUPS</t>
  </si>
  <si>
    <t>SUECIA</t>
  </si>
  <si>
    <t>LA-I-1-MED-INSABI-014-2023/2024</t>
  </si>
  <si>
    <t>IMB-18-02-2024-1801006520-ASF</t>
  </si>
  <si>
    <t>010.000.6277.00</t>
  </si>
  <si>
    <t>ROSUVASTATINA. TABLETA Cada tableta contiene: Rosuvastatina cálcica equivalente a 20 mg de rosuvastatina Envase con 30 tabletas.</t>
  </si>
  <si>
    <t>B0435</t>
  </si>
  <si>
    <t>CRESTOR</t>
  </si>
  <si>
    <t xml:space="preserve">ESTADOS UNIDOS </t>
  </si>
  <si>
    <t>AA-E133-2022-MED-INSABI-06-2023/2024</t>
  </si>
  <si>
    <t>AA-012M7B997-E133-2022</t>
  </si>
  <si>
    <t>IMB-18-02-2024-1801006497-ASF</t>
  </si>
  <si>
    <t>010.000.6007.01</t>
  </si>
  <si>
    <t>Dapagliflozina. Tableta. Cada tableta contiene: Dapagliflozina propanodiol equivalente a 10 mg de dapagliflozina. Envase con 28 tabletas.</t>
  </si>
  <si>
    <t>FORXIGA</t>
  </si>
  <si>
    <t>IMB-18-02-2024-1801006432-ASF</t>
  </si>
  <si>
    <t>BME820511SU5</t>
  </si>
  <si>
    <t>BAYER DE MEXICO SA DE CV</t>
  </si>
  <si>
    <t>010.000.4258.00</t>
  </si>
  <si>
    <t>Ciprofloxacino. Suspensión Oral. Cada 5 mililitros contienen: Clorhidrato de ciprofloxacino equivalente a 250 mg de ciprofloxacino o Ciprofloxacino 250 mg. Envase con microesferas con 5 g y envase con diluyente con 93 ml.</t>
  </si>
  <si>
    <t>ITA5RKD</t>
  </si>
  <si>
    <t>CIPROXINA</t>
  </si>
  <si>
    <t>ITALIA</t>
  </si>
  <si>
    <t>AA-E133-2022-MED-INSABI-07-2023/2024</t>
  </si>
  <si>
    <t>IMB-18-02-2024-18002573-ASF</t>
  </si>
  <si>
    <t>BME910712331</t>
  </si>
  <si>
    <t>BIORESEARCH DE MÉXICO, S.A. DE C.V.</t>
  </si>
  <si>
    <t>010.000.3111.00</t>
  </si>
  <si>
    <t>Difenidol. Tableta. Cada tableta contiene: Clorhidrato de difenidol equivalente a 25 mg de difenidol Envase con 30 Tabletas.</t>
  </si>
  <si>
    <t>BIOMITIN</t>
  </si>
  <si>
    <t>AA-I-24-MED-INSABI-06-2023/2024</t>
  </si>
  <si>
    <t>AA-12-M7B-012M7B997-I-24-2023</t>
  </si>
  <si>
    <t>IMB-18-02-2024-1801006322-ASF</t>
  </si>
  <si>
    <t>BSP091210BA1</t>
  </si>
  <si>
    <t>BIOSISTEMAS Y SEGURIDAD  PRIVADA SA DE CV</t>
  </si>
  <si>
    <t>010.000.0539.00</t>
  </si>
  <si>
    <t>Propranolol. Tableta Cada Tableta contiene: Clorhidrato de Propranolol 10 mg Envase con 30 Tabletas.</t>
  </si>
  <si>
    <t>RG2339IT</t>
  </si>
  <si>
    <t>PROPANOLOL</t>
  </si>
  <si>
    <t>AA-I-44-MED-INSABI-01-2023/2024</t>
  </si>
  <si>
    <t>AA-12-M7B-012M7B997-I-44-2023</t>
  </si>
  <si>
    <t>IMB-18-02-2024-1801006498-ASF</t>
  </si>
  <si>
    <t>BIM0711148Q0</t>
  </si>
  <si>
    <t>BOEHRINGER INGELHEIM MÉXICO, S.A. DE C.V.</t>
  </si>
  <si>
    <t>010.000.6009.00</t>
  </si>
  <si>
    <t>Empagliflozina. Tableta. Cada tableta contiene: Empagliflozina 25 mg Envase con 30 tabletas</t>
  </si>
  <si>
    <t>F83260</t>
  </si>
  <si>
    <t>JARDIANZ</t>
  </si>
  <si>
    <t>AA-E133-2022-MED-INSABI-11-2023/2024</t>
  </si>
  <si>
    <t>IMB-18-02-2024-18002558-ASF</t>
  </si>
  <si>
    <t>010.000.2262.00</t>
  </si>
  <si>
    <t>Bromuro de tiotropio. Cápsula. Cada cápsula contiene: Bromuro de tiotropio monohidratado equivalente a 18 µg de tiotropio. Envase con 30 Cápsulas y dispositivo inhalador.</t>
  </si>
  <si>
    <t>SPIRIVA</t>
  </si>
  <si>
    <t xml:space="preserve">ALEMANIA </t>
  </si>
  <si>
    <t>IMB-18-02-2024-18002643-ASF</t>
  </si>
  <si>
    <t>010.000.5117.00</t>
  </si>
  <si>
    <t>Tenecteplasa. Solución Inyectable Cada frasco ámpula contiene: Tenecteplasa 50 mg (10000 U) Envase con frasco ámpula y jeringa prellenada con 10 ml de agua Inyectable.</t>
  </si>
  <si>
    <t>METALYSE</t>
  </si>
  <si>
    <t>IMB-18-02-2024-1801006565-ASF</t>
  </si>
  <si>
    <t>BMD080516984</t>
  </si>
  <si>
    <t>BOSTON MEDICAL DEVICE DE MÉXICO, S. DE R.L. DE C.V.</t>
  </si>
  <si>
    <t>060.088.0686</t>
  </si>
  <si>
    <t>Apósitos. Absorbentes a base de alginato de calcio y sodio de origen natural. Estéril. Tamaño: De 9.0 cm ± 2.0 cm x 10.0 cm ± 2.0 cm. Pieza.</t>
  </si>
  <si>
    <t>3G04320</t>
  </si>
  <si>
    <t>KALTOSTAT</t>
  </si>
  <si>
    <t xml:space="preserve">REINO UNIDO </t>
  </si>
  <si>
    <t>LA-I-1-MATCUR-INSABI-007-2023/2024</t>
  </si>
  <si>
    <t>IMB-18-02-2024-18002774-ASF</t>
  </si>
  <si>
    <t>CAC190515581</t>
  </si>
  <si>
    <t>CHC Y ASOCIADOS COMERCIALIZADORA, S.A. DE C.V.</t>
  </si>
  <si>
    <t>060.439.0039</t>
  </si>
  <si>
    <t>Gorros. Gorro de tela no tejida de polipropileno desechable. Impermeable a la penetración de líquidos y fluidos; antiestática y resistente a la tensión. Cintas de ajuste en el extremo distal. Tamaño estándar. Desechable Pieza.</t>
  </si>
  <si>
    <t>COHEMEDIC</t>
  </si>
  <si>
    <t>LA-E113-2022-MATCUR-INSABI-015-2023/2024</t>
  </si>
  <si>
    <t>CIMB-18-01-2024-18000327-ASF</t>
  </si>
  <si>
    <t>CME120315933</t>
  </si>
  <si>
    <t>Chiesi México, S.A. de C.V.</t>
  </si>
  <si>
    <t>010.000.6223.00</t>
  </si>
  <si>
    <t>BECLOMETASONA/ FORMOTEROL/ GLICOPIRRONIO, AEROSOL, Cada dosis de solución presurizada para inhalación contiene: Dipropionato de Beclometasona anhidro 100 µg, Fumarato de Formoterol dihidratado extrafino 6 µg, Bromuro de Glicopirronio 12.5 µg, Caja de cartón con frasco y dispositivo inhalador con contador de dosis con 120 dosis (100 µg/ 6 µg/ 12.5 µg)</t>
  </si>
  <si>
    <t>TRIMBOW</t>
  </si>
  <si>
    <t>U013-EF</t>
  </si>
  <si>
    <t>AA-ADQ-T176AYO-IB017-2023</t>
  </si>
  <si>
    <t>AA-12-S12-012000991-T-176-2023</t>
  </si>
  <si>
    <t>IMB-18-02-2024-18002663-ASF</t>
  </si>
  <si>
    <t>CHIESI MÉXICO, S.A. DE C.V.</t>
  </si>
  <si>
    <t>010.000.6083.01</t>
  </si>
  <si>
    <t>Citrato De Cafeína. Solución Inyectable Solución Oral Cada mililitro contiene: Citrato de cafeína 20 mg equivalente a 10 mg de cafeína. Envase con 10 frascos ámpula con1 ml (10 mg de cafeína/1 ml).</t>
  </si>
  <si>
    <t>PEYONA</t>
  </si>
  <si>
    <t>AA-E133-2022-MED-INSABI-14-2023/2024</t>
  </si>
  <si>
    <t>IMB-18-02-2024-18002505-ASF</t>
  </si>
  <si>
    <t>CPI8908013SA</t>
  </si>
  <si>
    <t>COMERCIALIZADORA DE PRODUCTOS INSTITUCIONALES S.A DE C.V.</t>
  </si>
  <si>
    <t>010.000.0901.00</t>
  </si>
  <si>
    <t>Podofilina. Solución Dérmica Cada ml contiene: Resina de podofilina 250 mg Envase con 5 ml.</t>
  </si>
  <si>
    <t>3G486</t>
  </si>
  <si>
    <t>GENFHIVER</t>
  </si>
  <si>
    <t>LA-I-1-MED-INSABI-024-2023/2024</t>
  </si>
  <si>
    <t>IMB-18-02-2024-18002615-ASF</t>
  </si>
  <si>
    <t>010.000.4061.00</t>
  </si>
  <si>
    <t>Cisatracurio besilato de. Solución InyectableCada ml contiene:Besilato de cisatracurioequivalente a 2 mgde cisatracurioEnvase con 1 ampolleta con 5 ml.</t>
  </si>
  <si>
    <t>60/53</t>
  </si>
  <si>
    <t>2310115B-B23T572</t>
  </si>
  <si>
    <t>31/10/2025-31/10/2025</t>
  </si>
  <si>
    <t>21/10/2023-31/10/2023</t>
  </si>
  <si>
    <t>RESILATODE CISATRACURIO-BENSITRAK</t>
  </si>
  <si>
    <t>IMB-18-02-2024-1801006514-ASF</t>
  </si>
  <si>
    <t>010.000.6257.00</t>
  </si>
  <si>
    <t>BISOPROLOL. TABLETA Cada tableta contiene: Bisoprolol fumarato 5 mg Caja con 30 tabletas</t>
  </si>
  <si>
    <t>M33781</t>
  </si>
  <si>
    <t>CONCOR</t>
  </si>
  <si>
    <t>LA-E115-2022-MED-INSABI-025-2023/2024</t>
  </si>
  <si>
    <t>IMB-18-02-2024-18002484-ASF</t>
  </si>
  <si>
    <t>CPE061212DK0</t>
  </si>
  <si>
    <t>COMERCIALIZADORA PENTAMED, S.A. de C.V.</t>
  </si>
  <si>
    <t>010.000.0530.00</t>
  </si>
  <si>
    <t>Propranolol. Tableta Cada Tableta contiene: Clorhidrato de propranolol 40 mg Envase con 30 Tabletas</t>
  </si>
  <si>
    <t>1014F24</t>
  </si>
  <si>
    <t>PROCHOR</t>
  </si>
  <si>
    <t>LA-E115-2022-MED-INSABI-026-2023/2024</t>
  </si>
  <si>
    <t>IMB-18-02-2024-18002677-ASF</t>
  </si>
  <si>
    <t>040.000.3251.00</t>
  </si>
  <si>
    <t>Haloperidol. Tableta Cada Tableta contiene: Haloperidol 5 mg Envase con 20 Tabletas.</t>
  </si>
  <si>
    <t>0673M24</t>
  </si>
  <si>
    <t>HALOPERIDOL</t>
  </si>
  <si>
    <t>IMB-18-02-2024-1801006418-ASF</t>
  </si>
  <si>
    <t>010.000.4120.00</t>
  </si>
  <si>
    <t>Isosorbida mononitrato de. Tableta Cada Tableta contiene: 5-mononitrato de isosorbida 20 mg Envase con 20 Tabletas.</t>
  </si>
  <si>
    <t>58126MC</t>
  </si>
  <si>
    <t>ELANTAN</t>
  </si>
  <si>
    <t>IMB-18-02-2024-1801006336-ASF</t>
  </si>
  <si>
    <t>010.000.1275.00</t>
  </si>
  <si>
    <t>Magnesio. Suspensión Oral Cada 100 ml contienen: Hidróxido de magnesio 8.5 g Envase con 120 ml. (425 mg/5 ml).</t>
  </si>
  <si>
    <t>24D083</t>
  </si>
  <si>
    <t>HIDROXIDO DE MAGNESIO</t>
  </si>
  <si>
    <t>IMB-18-02-2024-1801006459-ASF</t>
  </si>
  <si>
    <t>010.000.5106.01</t>
  </si>
  <si>
    <t>ATORVASTATINA. TABLETA Cada tableta contiene: Atorvastatina cálcica trihidratada equivalente a  20 mg de atorvastatina. Envase con 30 tabletas.</t>
  </si>
  <si>
    <t>J05050</t>
  </si>
  <si>
    <t>ATORVASTATINA</t>
  </si>
  <si>
    <t>IMB-18-02-2024-1801006424-ASF</t>
  </si>
  <si>
    <t>CPC031027KA8</t>
  </si>
  <si>
    <t>COMERCIALIZADORA PHARMACEUTICA COMPHARMA, S.A. DE C.V.</t>
  </si>
  <si>
    <t>010.000.4161.00</t>
  </si>
  <si>
    <t>Ácido alendrónico. Tableta o Comprimido Cada Tableta o Comprimido contiene alendronato de sodio equivalente a 10 mg de ácido alendrónico. Envase con 30 Tabletas o Comprimidos.</t>
  </si>
  <si>
    <t>OXIVAG</t>
  </si>
  <si>
    <t>LA-E115-2022-MED-INSABI-027-2023/2024</t>
  </si>
  <si>
    <t>IMB-18-02-2024-18002654-ASF</t>
  </si>
  <si>
    <t>IME990322288</t>
  </si>
  <si>
    <t xml:space="preserve">COMPAÑÍA INTERNACIONAL MEDICA, S.A. DE C.V. </t>
  </si>
  <si>
    <t>010.000.5487.01</t>
  </si>
  <si>
    <t>Citalopram. Tableta Cada Tableta contiene: Bromhidrato de citalopram equivalente a 20 mg de citalopram. Envase con 28 Tabletas</t>
  </si>
  <si>
    <t>RSP027</t>
  </si>
  <si>
    <t>OMISIP</t>
  </si>
  <si>
    <t>LA-I-1-MED-INSABI-027-2023/2024</t>
  </si>
  <si>
    <t>IMB-18-02-2024-18002684-ASF</t>
  </si>
  <si>
    <t>040.000.5351.00</t>
  </si>
  <si>
    <t>Metilfenidato. Comprimido Cada Comprimido contiene: Clorhidrato de metilfenidato 10 mg Envase con 30 Comprimidos.</t>
  </si>
  <si>
    <t>BUTRONIN</t>
  </si>
  <si>
    <t>LA-E115-2022-MED-INSABI-028-2023/2024</t>
  </si>
  <si>
    <t>IMB-18-02-2024-1801006435-ASF</t>
  </si>
  <si>
    <t>010.000.4298.00</t>
  </si>
  <si>
    <t>Ciclosporina. Cápsula de gelatina blanda. Cada cápsula contiene: Ciclosporina modificada o ciclosporina en microemulsión 100 mg Envase con 50 Cápsulas.</t>
  </si>
  <si>
    <t>RMX619</t>
  </si>
  <si>
    <t>EMICROX</t>
  </si>
  <si>
    <t>IMB-18-02-2024-1801006454-ASF</t>
  </si>
  <si>
    <t>010.000.4514.00</t>
  </si>
  <si>
    <t>Leflunomida. Comprimido Cada Comprimido contiene: Leflunomida 20 mg Envase con 30 Comprimidos.</t>
  </si>
  <si>
    <t>RDL035</t>
  </si>
  <si>
    <t>DELADEX</t>
  </si>
  <si>
    <t>IMB-18-02-2024-1801006526-ASF</t>
  </si>
  <si>
    <t>040.000.0132.01</t>
  </si>
  <si>
    <t>Nalbufina solución inyectable cada ampolleta contiene: clorhidrato de nalbufina 10 mg envase con 5 ampolletas de 1 ml.</t>
  </si>
  <si>
    <t>B225997</t>
  </si>
  <si>
    <t>NALBUFINA</t>
  </si>
  <si>
    <t>IMB-18-02-2024-18002479-ASF</t>
  </si>
  <si>
    <t>DME060621274</t>
  </si>
  <si>
    <t>DANKEL MEDICAL, S.A.P.I. DE C.V.</t>
  </si>
  <si>
    <t>010.000.0476.00</t>
  </si>
  <si>
    <t>Metilprednisolona. Solución Inyectable Cada frasco ámpula con liofilizado contiene Succinato sódico de metilprednisolona equivalente a 500 mg de metilprednisolona. Envase con 50 frascos ámpula y 50 ampolletas con 8 ml de diluyente.</t>
  </si>
  <si>
    <t>G23593</t>
  </si>
  <si>
    <t>DISMINONA</t>
  </si>
  <si>
    <t>LA-E115-2022-MED-INSABI-030-2023/2024</t>
  </si>
  <si>
    <t>IMB-18-02-2024-1801006657-ASF</t>
  </si>
  <si>
    <t>EDM161109RH7</t>
  </si>
  <si>
    <t>ECO DISTRIBUIDORA MEDICA, S.A. DE C.V.</t>
  </si>
  <si>
    <t>060.439.0070</t>
  </si>
  <si>
    <t>Gorros. Gorro redondo con elástico ajustable al contorno de la cara de tela no tejida de polipropileno desechable. Impermeable a la penetración de líquidos y fluidos; antiestática y resistente a la tensión. Tamaño: Mediano. Desechable. Pieza.</t>
  </si>
  <si>
    <t>LA-E113-2022-MATCUR-INSABI-023-2023/2024</t>
  </si>
  <si>
    <t>IMB-18-02-2024-1801006658-ASF</t>
  </si>
  <si>
    <t>060.439.0088</t>
  </si>
  <si>
    <t>Gorros. Gorro redondo con elástico ajustable al contorno de la cara de tela no tejida de polipropileno desechable. Impermeable a la penetración de líquidos y fluidos; antiestática y resistente a la tensión. Tamaño: Grande. Desechable. Pieza.</t>
  </si>
  <si>
    <t>CEN-18-02-2024-18147077-ASF</t>
  </si>
  <si>
    <t>EYT061030N95</t>
  </si>
  <si>
    <t>Ensayos y Tamizajes de México, S.A. de C.V.</t>
  </si>
  <si>
    <t>533.342.1518</t>
  </si>
  <si>
    <t>Analizadores. Equipo portátil para determinar hemoglobina glucosilada. Sistema semiautomatizado portátil para la medición de hemoglobina glucosilada fracción A 1c.</t>
  </si>
  <si>
    <t>F20719AOFAD</t>
  </si>
  <si>
    <t>FINECARE</t>
  </si>
  <si>
    <t>32% Centros Nacionales</t>
  </si>
  <si>
    <t>LA-E113-2022-MATCUR-INSABI-024-2023/2024</t>
  </si>
  <si>
    <t>IMB-18-02-2024-18002685-ASF</t>
  </si>
  <si>
    <t>EQU18121829A</t>
  </si>
  <si>
    <t>EQUIHOSP, S.A. DE C.V.</t>
  </si>
  <si>
    <t>060.004.0109</t>
  </si>
  <si>
    <t>Abatelenguas. De madera desechables. Largo: 142.0 mm. Ancho: 18.0 mm. Envase con 500 piezas.</t>
  </si>
  <si>
    <t>PRODUCTOS FOSRETALES INTEGRALES ZITACUARO SA DE CV</t>
  </si>
  <si>
    <t>LA-E113-2022-MATCUR-INSABI-025-2023/2024</t>
  </si>
  <si>
    <t>GSR-18-02-2024-18108861-ASF</t>
  </si>
  <si>
    <t>EME181025614</t>
  </si>
  <si>
    <t>Esk Medical, S. de R.L. de C.V.</t>
  </si>
  <si>
    <t>060.308.0193</t>
  </si>
  <si>
    <t>Dispositivos. Dispositivo  Intrauterino  T  de  cobre  para  nulíparas estéril  con  380  mm2  de  cobre  enrollado  con  bordes redondos con longitud horizontal de 22.20 a 23.20 mm longitud vertical de 28.0 a 30.0 mm filamento de 20 a 25 cm bastidor con una mezcla del 77 al 85% de plástico grado médico y del 15 al 23% de sulfato de bario con tubo insertor y aplicador montable con tope cervical. Pieza.</t>
  </si>
  <si>
    <t>BS24060791B</t>
  </si>
  <si>
    <t xml:space="preserve">PLANIFEM-T </t>
  </si>
  <si>
    <t>LA-E146-2022-MATCUR-INSABI-07-2023/2024</t>
  </si>
  <si>
    <t>LA-012M7B997-E146-2022</t>
  </si>
  <si>
    <t>IMB-18-01-2024-18093389-SADMI</t>
  </si>
  <si>
    <t>FME180222CR5</t>
  </si>
  <si>
    <t>Farmacéutica Medikamenta, S.A. de C.V.</t>
  </si>
  <si>
    <t>010.000.5461.00</t>
  </si>
  <si>
    <t>Capecitabina. Tableta. Cada tableta contiene: Capecitabina 500 mg Envase con 120 Tabletas.</t>
  </si>
  <si>
    <t>AAA01A</t>
  </si>
  <si>
    <t>CAPECIT 500</t>
  </si>
  <si>
    <t>ARGENTINA</t>
  </si>
  <si>
    <t>LA-E115-2022-MED-INSABI-231-2023/2024</t>
  </si>
  <si>
    <t>LA-012M7B997-E115-2022</t>
  </si>
  <si>
    <t>IMB-18-01-2024-18093388-F7</t>
  </si>
  <si>
    <t>IMB-18-01-2024-18116975-F7</t>
  </si>
  <si>
    <t>FAR040913SJ8</t>
  </si>
  <si>
    <t>Farmadescuento, S.A. de C.V.</t>
  </si>
  <si>
    <t>010.000.4233.00</t>
  </si>
  <si>
    <t>Mitoxantrona. Solución Inyectable Cada frasco ámpula contiene: Clorhidrato de mitoxantrona equivalente a 20 mg de mitoxantrona base Envase con un frasco ámpula con 10 ml.</t>
  </si>
  <si>
    <t>1L24016</t>
  </si>
  <si>
    <t>TONAXTEN</t>
  </si>
  <si>
    <t>AA-E158-2022-MED-INSABI-16-2023/2024</t>
  </si>
  <si>
    <t>AA-012M7B997-E158-2022</t>
  </si>
  <si>
    <t>IMB-18-02-2024-1801006460-ASF</t>
  </si>
  <si>
    <t>FER960530C39</t>
  </si>
  <si>
    <t>FERRING, S.A. DE C.V.</t>
  </si>
  <si>
    <t>010.000.5169.00</t>
  </si>
  <si>
    <t>Desmopresina. Solución Inyectable. Cada ampolleta contiene: Acetato de Desmopresina 15 µg. Envase con 5 ampolletas con un ml.</t>
  </si>
  <si>
    <t>V10480AA</t>
  </si>
  <si>
    <t>OCTOSTIM</t>
  </si>
  <si>
    <t>LA-I-1-MED-INSABI-035-2023/2024</t>
  </si>
  <si>
    <t>IMB-18-02-2024-18002760-ASF</t>
  </si>
  <si>
    <t>GTE840618IJ7</t>
  </si>
  <si>
    <t>GALIA TEXTIL, S.A. DE C.V.</t>
  </si>
  <si>
    <t>060.231.0104</t>
  </si>
  <si>
    <t>Compresas. Para vientre. De algodón con trama radiopaca. Longitud: 70 cm. Ancho: 45 cm. Envase con 6 piezas.</t>
  </si>
  <si>
    <t>25-24</t>
  </si>
  <si>
    <t>GALIA</t>
  </si>
  <si>
    <t>LA-E146-2022-MATCUR-INSABI-09-2023/2024</t>
  </si>
  <si>
    <t>IMB-18-02-2024-18002773-ASF</t>
  </si>
  <si>
    <t>060.436.0057</t>
  </si>
  <si>
    <t>Gasas. Seca cortada de algodón 100%. Tejida. Doblada en 12 capas. No estéril. Tipo de tejido VII. De 20 x 12 Título de hilo de 28 a 32 m/g tanto en urdimbre como en trama. Peso mínimo por m2 19g/ m2 Largo:  7.5 cm. Ancho:  5 cm. Área: 432 cm2. Envase con 200.</t>
  </si>
  <si>
    <t>37-23</t>
  </si>
  <si>
    <t>IMB-18-02-2024-18002833-ASF</t>
  </si>
  <si>
    <t>060.869.0152</t>
  </si>
  <si>
    <t>Telas Adhesivas. De acetato con adhesivo en una de sus caras. Longitud: 10 m. Ancho: 2.50 cm. Presentación: 12 piezas.</t>
  </si>
  <si>
    <t>173/849</t>
  </si>
  <si>
    <t>A25-24-A27-24</t>
  </si>
  <si>
    <t>19/04/2026-03/05/2026</t>
  </si>
  <si>
    <t>19/06/2024-03/07/2024</t>
  </si>
  <si>
    <t>LA-I-1-MATCUR-INSABI-025-2023/2024</t>
  </si>
  <si>
    <t>IMB-18-02-2024-18002836-ASF</t>
  </si>
  <si>
    <t>060.904.0100</t>
  </si>
  <si>
    <t>Algodones. Torundas. Envase con 500 g.</t>
  </si>
  <si>
    <t>LA-E113-2022-MATCUR-INSABI-030-2023/2024</t>
  </si>
  <si>
    <t>IMB-18-02-2024-18002691-ASF</t>
  </si>
  <si>
    <t>060.058.0153</t>
  </si>
  <si>
    <t>Algodones. En láminas. Enrollado o plisado. Envase con 300 g.</t>
  </si>
  <si>
    <t>22-24</t>
  </si>
  <si>
    <t>IMB-18-02-2024-18002834-ASF</t>
  </si>
  <si>
    <t>060.869.0202</t>
  </si>
  <si>
    <t>Telas Adhesivas. De acetato con adhesivo en una de sus caras. Longitud: 10 m. Ancho: 5.00 cm. Presentación: 6 piezas.</t>
  </si>
  <si>
    <t>485/659</t>
  </si>
  <si>
    <t>IMB-18-02-2024-18002843-ASF</t>
  </si>
  <si>
    <t>060.953.0209</t>
  </si>
  <si>
    <t>Vendas. De gasa de algodón. Longitud: Ancho: 2.7 m. 5 cm. Pieza.</t>
  </si>
  <si>
    <t>28-24</t>
  </si>
  <si>
    <t>IMB-18-02-2024-18002844-ASF</t>
  </si>
  <si>
    <t>060.953.0456</t>
  </si>
  <si>
    <t>Vendas. Enyesadas de gasa de algodón recubiertas de una capa uniforme de yeso grado médico. Longitud: Ancho: 2.75 m. 5 cm. Envase con 12 piezas.</t>
  </si>
  <si>
    <t>50-23</t>
  </si>
  <si>
    <t>IMB-18-02-2024-18002845-ASF</t>
  </si>
  <si>
    <t>060.953.0555</t>
  </si>
  <si>
    <t>Vendas. Enyesadas de gasa de algodón recubiertas de una capa uniforme de yeso grado médico. Longitud: Ancho: 2.75 m. 10 cm. Envase con 12 piezas.</t>
  </si>
  <si>
    <t>226/680</t>
  </si>
  <si>
    <t>20-24-25-24</t>
  </si>
  <si>
    <t>15/05/2029-19/06/2029</t>
  </si>
  <si>
    <t>15/05/2024-19/06/2024</t>
  </si>
  <si>
    <t>IMB-18-02-2024-18002846-ASF</t>
  </si>
  <si>
    <t>060.953.0571</t>
  </si>
  <si>
    <t>Vendas. Enyesadas de gasa de algodón recubiertas de una capa uniforme de yeso grado médico. Longitud: Ancho: 2.75 m. 15 cm. Envase con 12 piezas.</t>
  </si>
  <si>
    <t>16-24</t>
  </si>
  <si>
    <t>IMB-18-02-2024-18002847-ASF</t>
  </si>
  <si>
    <t>060.953.1603</t>
  </si>
  <si>
    <t>Vendas. De gasa de algodón. Longitud: Ancho: 2.7 m. 10 cm. Pieza.</t>
  </si>
  <si>
    <t>IMB-18-02-2024-1801006697-ASF</t>
  </si>
  <si>
    <t>060.953.0092</t>
  </si>
  <si>
    <t>Vendas. Elástica adhesiva. De algodón y fibra sintética con adhesivo en una de sus caras. Longitud Ancho. 2.7 m. 10.0 cm. Pieza.</t>
  </si>
  <si>
    <t>IMB-18-02-2024-1801006698-ASF</t>
  </si>
  <si>
    <t>060.953.0100</t>
  </si>
  <si>
    <t>Vendas. Elástica adhesiva. De algodón y fibra sintética con adhesivo en una de sus caras. Longitud Ancho. 2.7 m. 7.5 cm. Pieza.</t>
  </si>
  <si>
    <t>IMB-18-02-2024-1801006701-ASF</t>
  </si>
  <si>
    <t>060.953.0597</t>
  </si>
  <si>
    <t>Vendas. Enyesadas de gasa de algodón recubiertas de una capa uniforme de yeso grado médico. Longitud: Ancho: 2.75 m. 20 cm. Envase con 12 piezas.</t>
  </si>
  <si>
    <t>19-24</t>
  </si>
  <si>
    <t>IMB-18-02-2024-18002771-ASF</t>
  </si>
  <si>
    <t>GMO890626BU0</t>
  </si>
  <si>
    <t>GRUPO MORAVI, S.A. DE C.V.</t>
  </si>
  <si>
    <t>060.345.3127</t>
  </si>
  <si>
    <t>Sistemas. Sistema de succión cerrado para paciente con tubo endotraqueal conectado a ventilador 12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t>
  </si>
  <si>
    <t>16-220</t>
  </si>
  <si>
    <t>30246510-30266069</t>
  </si>
  <si>
    <t>28/02/2028-19/06/2028</t>
  </si>
  <si>
    <t>01/03/2023-21/06/2023</t>
  </si>
  <si>
    <t>AVANOS</t>
  </si>
  <si>
    <t>LA-I-1-MATCUR-INSABI-029-2023/2024</t>
  </si>
  <si>
    <t>IMB-18-02-2024-18002772-ASF</t>
  </si>
  <si>
    <t>060.345.3143</t>
  </si>
  <si>
    <t>Sistemas. Sistema  de  succión  cerrado  para  paciente  con  tubo endotraqueal conectado a ventilador 16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t>
  </si>
  <si>
    <t>IMB-18-02-2024-1801006653-ASF</t>
  </si>
  <si>
    <t>060.345.3135</t>
  </si>
  <si>
    <t>Sistemas. Sistema  de  succión  cerrado  para  paciente con  tubo endotraqueal conectado a ventilador 14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t>
  </si>
  <si>
    <t>38/120/100</t>
  </si>
  <si>
    <t>30232154-30246500-30246501</t>
  </si>
  <si>
    <t>07/11/2027-15/02/2028-15/02/2028</t>
  </si>
  <si>
    <t>08/11/2022-16/02/2023-16/02/2023</t>
  </si>
  <si>
    <t>IMB-18-02-2024-1801006324-ASF</t>
  </si>
  <si>
    <t>LBM840828HXA</t>
  </si>
  <si>
    <t xml:space="preserve">LABORATORIO BIOQUIMICO MEXICANO, S.A. DE C.V. </t>
  </si>
  <si>
    <t>010.000.0573.00</t>
  </si>
  <si>
    <t>Prazosina. Cápsula o Comprimido Cada Cápsula o Comprimido contiene: Clorhidrato de prazosina equivalente a 1 mg de prazosina. Envase con 30 Cápsulas o Comprimidos.</t>
  </si>
  <si>
    <t>24Y142</t>
  </si>
  <si>
    <t>PRABIOQUIM</t>
  </si>
  <si>
    <t>LA-E115-2022-MED-INSABI-052-2023/2024</t>
  </si>
  <si>
    <t>IMB-18-02-2024-18002690-ASF</t>
  </si>
  <si>
    <t>LJA0303264L5</t>
  </si>
  <si>
    <t>LABORATORIOS JAYOR, S.A. DE C.V.</t>
  </si>
  <si>
    <t>060.040.3786</t>
  </si>
  <si>
    <t>Agujas Hipodérmicas. Hipodérmicas con pabellón luer-lock hembra de plástico desechables. Longitud: 32 mm. Calibre:  22 G. Envase con 100 piezas.</t>
  </si>
  <si>
    <t>SENSIMEDICAL</t>
  </si>
  <si>
    <t>CHINA</t>
  </si>
  <si>
    <t>LA-I-1-MATCUR-INSABI-035-2023/2024</t>
  </si>
  <si>
    <t>IMB-18-01-2024-18129653-SADMI</t>
  </si>
  <si>
    <t>LVA020208R61</t>
  </si>
  <si>
    <t>Laboratorios Vanquish, S.A. de C.V.</t>
  </si>
  <si>
    <t>010.000.5458.00</t>
  </si>
  <si>
    <t>Oxaliplatino. Solución Inyectable Cada frasco ámpula contiene: oxaliplatino 50 mg Envase con un frasco ámpula con liofilizado o envase con un frasco ámpula con 10 ml.</t>
  </si>
  <si>
    <t>AF230505</t>
  </si>
  <si>
    <t>OXALIPLATINO</t>
  </si>
  <si>
    <t>LA-E115-2022-MED-INSABI-136-2023/2024</t>
  </si>
  <si>
    <t>IMB-18-01-2024-18093286-SADMI</t>
  </si>
  <si>
    <t>IMB-18-01-2024-18129697-F7</t>
  </si>
  <si>
    <t>010.000.5459.00</t>
  </si>
  <si>
    <t>Oxaliplatino. Solución Inyectable Cada frasco ámpula contiene: oxaliplatino 100 mg Envase con un frasco ámpula con liofilizado o envase con un frasco ámpula con 20 ml.</t>
  </si>
  <si>
    <t>AG231001</t>
  </si>
  <si>
    <t>IMB-18-01-2024-18062757-SADMI</t>
  </si>
  <si>
    <t>AF230304</t>
  </si>
  <si>
    <t>IMB-18-01-2024-18129698-SADMI</t>
  </si>
  <si>
    <t>IMB-18-01-2024-18093336-F7</t>
  </si>
  <si>
    <t>IMB-18-02-2024-1801006659-ASF</t>
  </si>
  <si>
    <t>MEV150219DY0</t>
  </si>
  <si>
    <t>MED EVOLUTION, S.A.P.I. DE C.V.</t>
  </si>
  <si>
    <t>060.441.0019</t>
  </si>
  <si>
    <t>GOGLES. GOOGLES, DE SEGURIDAD, CON VÁLVULAS DE VENTILACIÓN INDIRECTA PARA EVITAR EL EMPAÑAMIENTO. ERGONÓMICOS, CON SELLO PERFECTO CON LA PIEL DE LA CARA, CON MARCO DE PVC FLEXIBLE PARA LOGRAR AMOLDARSE FÁCILMENTE A TODOS LOS CONTORNOS DE CUALQUIER ROSTRO O CARA, CON PRESIÓN UNIFORME, HERMÉTICO A NIVEL DE LOS OJOS Y ÁREAS CIRCUNDANTES, CON ESPACIO SUFICIENTE PARA USUARIOS QUE USAN LENTES O ANTEOJOS GRADUADOS, LENTE TRANSPARENTE DE POLICARBONATO O PLÁSTICO. RESISTENTE A LOS IMPACTOS (GOLPES O CAÍDAS) Y RALLADURAS. CON TRATAMIENTO ANTIEMPAÑANTE. CON CINTA SUJETADORA, CON AJUSTE QUE NO PERMITA DESLIZAMIENTO DE LA CORREA PARA ASEGURAR SU POSICIÓN DURANTE LA ACTIVIDAD CLÍNICA. RESISTENTE A LA DESINFECCIÓN CON SOLUCIONES DESINFECTANTES SIN DAÑARSE. REUTILIZABLE. PIEZA</t>
  </si>
  <si>
    <t>24B23</t>
  </si>
  <si>
    <t>MED EVOLUTION</t>
  </si>
  <si>
    <t>LA-E113-2022-MATCUR-INSABI-054-2023/2024</t>
  </si>
  <si>
    <t>IMB-18-02-2024-1801006491-ASF</t>
  </si>
  <si>
    <t>MS&amp;040819FJA</t>
  </si>
  <si>
    <t>MERCK SHARP &amp; DOHME COMERCIALIZADORA, S. DE R.L. DE C.V.</t>
  </si>
  <si>
    <t>010.000.5703.01</t>
  </si>
  <si>
    <t>Sitagliptina metformina. Comprimido Cada Comprimido contiene: Fosfato de sitagliptina monohidratada equivalente a 50 mg de sitagliptina Clorhidrato de metformina 850 mg Envase con 56 Comprimidos.</t>
  </si>
  <si>
    <t>B112641</t>
  </si>
  <si>
    <t>JANUMET</t>
  </si>
  <si>
    <t>PUERTO RICO</t>
  </si>
  <si>
    <t>AA-E151-2022-MED-INSABI-03-2023/2024</t>
  </si>
  <si>
    <t>AA-012M7B997-E151-2022</t>
  </si>
  <si>
    <t>IMB-18-02-2024-1801006330-ASF</t>
  </si>
  <si>
    <t>PFA800109TG4</t>
  </si>
  <si>
    <t>PRODUCTOS FARMACÉUTICOS, S.A. DE C.V.</t>
  </si>
  <si>
    <t>010.000.0865.00</t>
  </si>
  <si>
    <t>Permetrina. Solución Cada 100 ml contienen: Permetrina 1 g Envase con 110 ml.</t>
  </si>
  <si>
    <t>BCH087</t>
  </si>
  <si>
    <t>SICABISAN SHAMPOO</t>
  </si>
  <si>
    <t>AA-E158-2022-MED-INSABI-11-2023/2024</t>
  </si>
  <si>
    <t>GSR-18-01-2024-18136343-ASF</t>
  </si>
  <si>
    <t>PCI410227884</t>
  </si>
  <si>
    <t>Productos Científicos, S.A. de C.V.</t>
  </si>
  <si>
    <t>010.000.3509.00</t>
  </si>
  <si>
    <t>Medroxiprogesterona y cipionato de estradiol. Suspensión Inyectable Cada ampolleta o jeringa contiene: Acetato de Medroxiprogesterona 25 mg Cipionato de estradiol 5 mg Envase con una ampolleta o jeringa prellenada de 0.5 ml.</t>
  </si>
  <si>
    <t>I2405325</t>
  </si>
  <si>
    <t>CYCLOFEMINA</t>
  </si>
  <si>
    <t>AA-I-24-MED-INSABI-19-2023/2024</t>
  </si>
  <si>
    <t>IMB-18-02-2024-18002497-ASF</t>
  </si>
  <si>
    <t>010.000.0624.01</t>
  </si>
  <si>
    <t>Acenocumarol. Tableta Cada Tableta contiene: Acenocumarol 4 mg. Envase con 30 tabletas.</t>
  </si>
  <si>
    <t>BDF030</t>
  </si>
  <si>
    <t>MOLL</t>
  </si>
  <si>
    <t>IMB-18-02-2024-18002576-ASF</t>
  </si>
  <si>
    <t>PRO820519TM6</t>
  </si>
  <si>
    <t>PROQUIGAMA, S.A. DE C.V.</t>
  </si>
  <si>
    <t>010.000.3409.00</t>
  </si>
  <si>
    <t>Colchicina. Tableta. Cada tableta contiene: Colchicina 1 mg Envase con 30 Tabletas.</t>
  </si>
  <si>
    <t>TICOLCIN</t>
  </si>
  <si>
    <t>NACIONAL</t>
  </si>
  <si>
    <t>LA-I-1-MED-INSABI-063-2023/2024</t>
  </si>
  <si>
    <t>IMB-18-02-2024-18107999-F7</t>
  </si>
  <si>
    <t>SPA960328P62</t>
  </si>
  <si>
    <t>Sanofi Pasteur, S.A. de C.V.</t>
  </si>
  <si>
    <t>010.000.5455.00</t>
  </si>
  <si>
    <t>Fludarabina. Comprimido Cada Comprimido contiene: Fosfato de fludarabina 10 mg Envase con 15 Comprimidos.</t>
  </si>
  <si>
    <t>30954EA</t>
  </si>
  <si>
    <t>BEEFLUR</t>
  </si>
  <si>
    <t>FRANCIA</t>
  </si>
  <si>
    <t>AA-I-36-MED-INSABI-16-2023/2024</t>
  </si>
  <si>
    <t>AA-12-M7B-012M7B997-I-36-2023</t>
  </si>
  <si>
    <t>IMB-18-02-2024-18136460-F7</t>
  </si>
  <si>
    <t>IMB-18-02-2024-18002461-ASF</t>
  </si>
  <si>
    <t>SANOFI PASTEUR, S.A. DE C.V.</t>
  </si>
  <si>
    <t>010.000.0104.00</t>
  </si>
  <si>
    <t>Paracetamol. Tableta cada tableta contiene: paracetamol 500 mg. envase con 10 tabletas.</t>
  </si>
  <si>
    <t>EMX0178</t>
  </si>
  <si>
    <t>31/0/2026</t>
  </si>
  <si>
    <t>PARACETAMOL</t>
  </si>
  <si>
    <t>LA-E115-2022-MED-INSABI-085-2023/2024</t>
  </si>
  <si>
    <t>IMB-18-02-2024-1801006341-ASF</t>
  </si>
  <si>
    <t>ULA010207TY5</t>
  </si>
  <si>
    <t>ULTRA LABORATORIOS, S.A DE C.V.</t>
  </si>
  <si>
    <t>010.000.1506.00</t>
  </si>
  <si>
    <t>Estrógenos conjugados. Crema Vaginal Cada 100 g contiene: Estrógenos conjugados de origen equino 62.5 mg Envase con 43 g y aplicador.</t>
  </si>
  <si>
    <t>E24275</t>
  </si>
  <si>
    <t>TROMODIL-V</t>
  </si>
  <si>
    <t>LA-E115-2022-MED-INSABI-093-2023/2024</t>
  </si>
  <si>
    <t>IMB-18-02-2024-1801006425-ASF</t>
  </si>
  <si>
    <t>ELM4309211L3</t>
  </si>
  <si>
    <t>ELI LILLY Y COMPAÑÍA DE MÉXICO, S.A. DE C.V.</t>
  </si>
  <si>
    <t>010.000.4162.00</t>
  </si>
  <si>
    <t>Insulina lispro. Solución Inyectable. Cada ml contiene: Insulina lispro (origen ADN recombinante) 100 UI Envase con un frasco ámpula con 10 ml.</t>
  </si>
  <si>
    <t>D729589C</t>
  </si>
  <si>
    <t>HUMALOG</t>
  </si>
  <si>
    <t>AA-E133-2022-MED-INSABI-17-2023/2024</t>
  </si>
  <si>
    <t>IMB-18-02-2024-18005799-ASF</t>
  </si>
  <si>
    <t>010.000.1095.00</t>
  </si>
  <si>
    <t>Calcitriol. Cápsula de Gelatina blanda Cada cápsula contiene: Calcitriol 0.25 µg. Envase con 50 cápsulas.</t>
  </si>
  <si>
    <t>S241</t>
  </si>
  <si>
    <t>ERCATRIV-M</t>
  </si>
  <si>
    <t>IMB-18-02-2024-1801006319-ASF</t>
  </si>
  <si>
    <t>010.000.0477.00</t>
  </si>
  <si>
    <t>Dipropionato de Beclometasona. Suspensión en aerosol. Cada inhalación contiene: Dipropionato de Beclometasona 50  µg. Envase con dispositivo inhalador para 200 dosis.</t>
  </si>
  <si>
    <t>4F941</t>
  </si>
  <si>
    <t>CLOFHIVEN</t>
  </si>
  <si>
    <t>IMB-18-02-2024-1801009272-ASF</t>
  </si>
  <si>
    <t>010.000.5309.02</t>
  </si>
  <si>
    <t>Tamsulosina. Cápsula o Tableta de liberación prolongada. Cada cápsula o tableta de liberación prolongada contiene: Clorhidrato detamsulosina 0.4 mg. Envase con 30 cápsulas o tabletas de liberación prolongada.</t>
  </si>
  <si>
    <t>RFD407</t>
  </si>
  <si>
    <t>FEDRROS</t>
  </si>
  <si>
    <t>IMB-18-02-2024-18002480-ASF</t>
  </si>
  <si>
    <t>PIS090420239</t>
  </si>
  <si>
    <t>PRODUCTOS E INSUMOS PARA LA SALUD, S.A. DE C.V.</t>
  </si>
  <si>
    <t>010.000.0502.00</t>
  </si>
  <si>
    <t>Digoxina. Tableta. Cada tableta contiene: Digoxina 0.25 mg Envase con 20 Tabletas</t>
  </si>
  <si>
    <t>VIDAXIL</t>
  </si>
  <si>
    <t>LA-E115-2022-MED-INSABI-080-2023/2024</t>
  </si>
  <si>
    <t>IMB-18-02-2024-18002564-ASF</t>
  </si>
  <si>
    <t>010.000.2540.00</t>
  </si>
  <si>
    <t>Telmisartán. Tableta Cada Tableta contiene: Telmisartán 40 mg Envase con 30 Tabletas.</t>
  </si>
  <si>
    <t>M2405109</t>
  </si>
  <si>
    <t>LESPREK</t>
  </si>
  <si>
    <t>AA-E158-2022-MED-INSABI-12-2023/2024</t>
  </si>
  <si>
    <t>IMB-18-02-2024-18002621-ASF</t>
  </si>
  <si>
    <t>010.000.4201.00</t>
  </si>
  <si>
    <t>Hidralazina. Solución Inyectable Cada ampolleta o frasco ámpula contiene: Clorhidrato de hidralazina 20 mg Envase con 5 ampolletas o 5 frascos ámpula con 1.0 ml</t>
  </si>
  <si>
    <t>XB2447</t>
  </si>
  <si>
    <t>DINTRYL</t>
  </si>
  <si>
    <t>IMB-18-02-2024-1801006478-ASF</t>
  </si>
  <si>
    <t>010.000.5359.00</t>
  </si>
  <si>
    <t>Valproato de magnesio. Tableta de Liberación Prolongada. Cada tableta contiene: Valproato de magnesio 600 mg Envase con 30 tabletas.</t>
  </si>
  <si>
    <t>ATEMPERATO R LP</t>
  </si>
  <si>
    <t>IMB-18-02-2024-18002606-ASF</t>
  </si>
  <si>
    <t>PPO070725F64</t>
  </si>
  <si>
    <t>PROFESSIONAL PHARMACY OCCIDENTE, S.A. DE C.V.</t>
  </si>
  <si>
    <t>010.000.3629.00</t>
  </si>
  <si>
    <t>Magnesio sulfato de. Solución Inyectable Cada ampolleta contiene: Sulfato de magnesio 1g (Magnesio 8.1 mEq sulfato 8.1 mEq) Envase con 100 ampolletas de 10 ml con 1 g (100 mg/1 ml).</t>
  </si>
  <si>
    <t>R23D47</t>
  </si>
  <si>
    <t>MAGNEFUSIN</t>
  </si>
  <si>
    <t>AA-I-24-MED-INSABI-21-2023/2024</t>
  </si>
  <si>
    <t>IMB-18-02-2024-18002627-ASF</t>
  </si>
  <si>
    <t>010.000.4251.00</t>
  </si>
  <si>
    <t>Vancomicina. Solución Inyectable Cada frasco ámpula con polvo contiene: Clorhidrato de vancomicina equivalente a 500 mg de vancomicina. Envase con un frasco ámpula.</t>
  </si>
  <si>
    <t>M240093</t>
  </si>
  <si>
    <t>VANCOMICINA</t>
  </si>
  <si>
    <t>COLOMBIA</t>
  </si>
  <si>
    <t>IMB-18-02-2024-1801012258-ASF</t>
  </si>
  <si>
    <t>010.000.4578.00</t>
  </si>
  <si>
    <t>Teicoplanina. Solución Inyectable El frasco ámpula contiene: Teicoplanina 400 mg Envase con un frasco ámpula y ampolleta con 3 ml de diluyente.</t>
  </si>
  <si>
    <t>T124A01</t>
  </si>
  <si>
    <t>PLAVITAL</t>
  </si>
  <si>
    <t>LA-I-1-MED-INSABI-062-2023/2024</t>
  </si>
  <si>
    <t>IMB-18-02-2024-1801006415-ASF</t>
  </si>
  <si>
    <t>010.000.4024.05</t>
  </si>
  <si>
    <t>Ezetimiba. Tableta Cada Tableta contiene: Ezetimiba 10 mg Envase con 30 Tabletas.</t>
  </si>
  <si>
    <t>RTR083</t>
  </si>
  <si>
    <t>TROMDEX</t>
  </si>
  <si>
    <t>IMB-18-02-2024-1801006380-ASF</t>
  </si>
  <si>
    <t>010.000.2524.01</t>
  </si>
  <si>
    <t>Nitazoxanida. Suspensión Oral Cada 5 ml contienen Nitazoxanida 100 mg Envase con 60 ml</t>
  </si>
  <si>
    <t>24AM76</t>
  </si>
  <si>
    <t>MITAFAR</t>
  </si>
  <si>
    <t>IMB-18-02-2024-1801006431-ASF</t>
  </si>
  <si>
    <t>LEM040706KQ1</t>
  </si>
  <si>
    <t>EXELTIS PHARMA MÉXICO, S.A. DE C.V.</t>
  </si>
  <si>
    <t>010.000.4217.01</t>
  </si>
  <si>
    <t>Progesterona. Cápsula o Perla Cada cápsula o perla contiene: Progesterona 200 mg Envase con 15 cápsulas o perlas.</t>
  </si>
  <si>
    <t>LF33642A</t>
  </si>
  <si>
    <t>GESTAGENO</t>
  </si>
  <si>
    <t>ESPAÑA</t>
  </si>
  <si>
    <t>LA-E115-2022-MED-INSABI-037-2023/2024</t>
  </si>
  <si>
    <t>IMB-18-02-2024-1801006426-ASF</t>
  </si>
  <si>
    <t>010.000.4167.00</t>
  </si>
  <si>
    <t>Ácido risedrónico. Gragea o Tableta Cada Gragea o Tableta contiene: Risedronato sódico 35 mg Envase con 4 Grageas o Tabletas.</t>
  </si>
  <si>
    <t>RRA093</t>
  </si>
  <si>
    <t>REOSVEC</t>
  </si>
  <si>
    <t>IMB-18-02-2024-18002607-ASF</t>
  </si>
  <si>
    <t>010.000.3630.00</t>
  </si>
  <si>
    <t>Glucosa. Solución Inyectable al 5 % Cada 100 ml contiene: Glucosa anhidra o glucosa 5 g ó Glucosa monohidratada equivalente a 5.0 g de glucosa. Envase con 500 ml. Contiene: Glucosa 25.0 g</t>
  </si>
  <si>
    <t>P24V871</t>
  </si>
  <si>
    <t>GLUCOSA</t>
  </si>
  <si>
    <t>LA-E115-2022-MED-INSABI-083-2023/2024</t>
  </si>
  <si>
    <t>IMB-18-02-2024-18002464-ASF</t>
  </si>
  <si>
    <t>010.000.0204.00</t>
  </si>
  <si>
    <t>Atropina. Solucion inyectable cada ampolleta contiene: sulfato de atropina 1 mg. envase con 50 ampolletas con 1 ml.</t>
  </si>
  <si>
    <t>24D4033</t>
  </si>
  <si>
    <t>ATROPINA</t>
  </si>
  <si>
    <t>IMB-18-02-2024-1801006449-ASF</t>
  </si>
  <si>
    <t>010.000.4418.00</t>
  </si>
  <si>
    <t>Travoprost. Solución Oftálmica Cada ml contiene: Travoprost 40 µg Envase con un frasco gotero con 2.5 ml.</t>
  </si>
  <si>
    <t>VIPIOFF</t>
  </si>
  <si>
    <t>IMB-18-02-2024-18002507-ASF</t>
  </si>
  <si>
    <t>010.000.1007.00</t>
  </si>
  <si>
    <t>Levotiroxina. Tableta Cada tableta contiene: Levotiroxina sódica equivalente a 100 µg de levotiroxina sódica anhidra. Envase con 100 tabletas.</t>
  </si>
  <si>
    <t>6/476</t>
  </si>
  <si>
    <t>M36793-M40692</t>
  </si>
  <si>
    <t>31/01/2026-30/04/2026</t>
  </si>
  <si>
    <t>23/02/2024-18/05/2024</t>
  </si>
  <si>
    <t>LEVOTIROXINA SODICA</t>
  </si>
  <si>
    <t>IMB-18-02-2024-1801006419-ASF</t>
  </si>
  <si>
    <t>010.000.4123.00</t>
  </si>
  <si>
    <t>Tirofiban. Solución Inyectable Cada frasco ámpula o bolsa contiene: Clorhidrato de tirofiban equivalente a 12.5 mg de tirofiban. Envase con un frasco ámpula con 50 ml.</t>
  </si>
  <si>
    <t>A4190010</t>
  </si>
  <si>
    <t>TIROFIBAN</t>
  </si>
  <si>
    <t>IMB-18-02-2024-1801006470-ASF</t>
  </si>
  <si>
    <t>010.000.5315.00</t>
  </si>
  <si>
    <t>Voriconazol. Solución Inyectable Cada frasco ámpula con liofilizado contiene: Voriconazol 200 mg Envase con un frasco ámpula con liofilizado.</t>
  </si>
  <si>
    <t>4E795</t>
  </si>
  <si>
    <t>AVEFHAD</t>
  </si>
  <si>
    <t>IMB-18-02-2024-1801006357-ASF</t>
  </si>
  <si>
    <t>010.000.2111.01</t>
  </si>
  <si>
    <t>Amlodipino. Tableta o Cápsula Cada Tableta o Cápsula contiene: Besilato o Maleato de amlodipino equivalente a 5 mg de amlodipino. Envase con 30 Tabletas o Cápsulas.</t>
  </si>
  <si>
    <t>LODICAR</t>
  </si>
  <si>
    <t>IMB-18-02-2024-18002599-ASF</t>
  </si>
  <si>
    <t>010.000.3618.00</t>
  </si>
  <si>
    <t>Bicarbonato de sodio. Solución Inyectable al 7.5% Cada frasco ámpula contiene: Bicarbonato de sodio 3.75 g Envase con frasco ámpula de 50 ml. El envase con 50 ml contiene: Bicarbonato de sodio 44.5 mEq</t>
  </si>
  <si>
    <t>C24Y278</t>
  </si>
  <si>
    <t>BICARBONATO SODICO</t>
  </si>
  <si>
    <t>AA-I-24-MED-INSABI-08-2023/2024</t>
  </si>
  <si>
    <t>IMB-18-02-2024-18002642-ASF</t>
  </si>
  <si>
    <t>APH020424BJ5</t>
  </si>
  <si>
    <t>ALVARTIS PHARMA SA DE CV</t>
  </si>
  <si>
    <t>010.000.5099.00</t>
  </si>
  <si>
    <t>Adenosina. Solución Inyectable Cada frasco ámpula contiene: Adenosina 6 mg Envase con 6 frascos ámpula con 2 ml.</t>
  </si>
  <si>
    <t>XH2343</t>
  </si>
  <si>
    <t>ALVOLDEN</t>
  </si>
  <si>
    <t>LA-I-1-MED-INSABI-007-2023/2024</t>
  </si>
  <si>
    <t>IMB-18-02-2024-1801006462-ASF</t>
  </si>
  <si>
    <t>010.000.5181.00</t>
  </si>
  <si>
    <t>Octreotida. Solución Inyectable Cada frasco ámpula contiene: octreotida 1 mg Envase con un frasco ámpula con 5 ml.</t>
  </si>
  <si>
    <t>C235768</t>
  </si>
  <si>
    <t>OCTREOTIDA</t>
  </si>
  <si>
    <t>IMB-18-02-2024-18002600-ASF</t>
  </si>
  <si>
    <t>010.000.3619.00</t>
  </si>
  <si>
    <t>Bicarbonato de sodio. Solución Inyectable al 7.5% Cada ampolleta contiene: Bicarbonato de sodio 0.75 g Envase con 50 ampolletas de 10 ml. Cada ampolleta con 10 ml contiene: Bicarbonato de sodio 8.9 mEq</t>
  </si>
  <si>
    <t>B24M044</t>
  </si>
  <si>
    <t>IMB-18-02-2024-18002540-ASF</t>
  </si>
  <si>
    <t>010.000.1935.00</t>
  </si>
  <si>
    <t>Cefotaxima. Solución Inyectable. Cada frasco ámpula con polvo contiene: Cefotaxima sódica equivalente a 1 g de cefotaxima. Envase con un frasco ámpula y 4 ml de diluyente.</t>
  </si>
  <si>
    <t>J24A065</t>
  </si>
  <si>
    <t>CEFOTAXIMA</t>
  </si>
  <si>
    <t>IMB-18-02-2024-1801006346-ASF</t>
  </si>
  <si>
    <t>010.000.1546.00</t>
  </si>
  <si>
    <t>Atosibán. Solución Inyectable Cada frasco ámpula contiene: Atosibán 37.5 mg. Envase con 5.0 ml.</t>
  </si>
  <si>
    <t>1/1</t>
  </si>
  <si>
    <t>2006034-2006044</t>
  </si>
  <si>
    <t>09/05/2024-21/05/2024</t>
  </si>
  <si>
    <t>ABT</t>
  </si>
  <si>
    <t>IMB-18-02-2024-1801010929-ASF</t>
  </si>
  <si>
    <t>BECKMAN LABORATORIES DE MÉXICO, S.A. DE C.V</t>
  </si>
  <si>
    <t>010.000.6237.00</t>
  </si>
  <si>
    <t>PERINDOPRIL / AMLODIPINO/ INDAPAMIDA. COMPRIMIDOS Cada comprimido contiene: Perindopril arginina 5 mg. Besilato de amlodipino 5 mg. Indapamida 1.25 mg. Caja con 30 comprimidos.</t>
  </si>
  <si>
    <t>TRIPLIXAM</t>
  </si>
  <si>
    <t>IRLADANDA</t>
  </si>
  <si>
    <t>AA-E112-MEDPF-INSABI-02-2022</t>
  </si>
  <si>
    <t>AA-012M7B997-E112-2022</t>
  </si>
  <si>
    <t>IMB-18-02-2024-1801010930-ASF</t>
  </si>
  <si>
    <t>010.000.6344.00</t>
  </si>
  <si>
    <t>CEFIXIMA. SUSPENSIÓN ORAL Cada 5 mL de suspensión contienen: Cefixima 100 mg Frasco con polvo para reconstituir 50 mL, con pipeta dosificadora.</t>
  </si>
  <si>
    <t>E212996</t>
  </si>
  <si>
    <t>DENVAR</t>
  </si>
  <si>
    <t>IMB-18-02-2024-18002669-ASF</t>
  </si>
  <si>
    <t>FMA9301181B1</t>
  </si>
  <si>
    <t>FARMACEÚTICOS MAYPO, S.A. DE C.V.</t>
  </si>
  <si>
    <t>040.000.2098.00</t>
  </si>
  <si>
    <t>Buprenorfina parche cada parche contiene: buprenorfina 20 mg envase con 4 Parches..</t>
  </si>
  <si>
    <t>70812C102</t>
  </si>
  <si>
    <t>TRANSTEC</t>
  </si>
  <si>
    <t>LA-I-1-MED-INSABI-034-2023/2024</t>
  </si>
  <si>
    <t>IMB-18-02-2024-1801006482-ASF</t>
  </si>
  <si>
    <t>010.000.5483.00</t>
  </si>
  <si>
    <t>Zuclopentixol. Solución Inyectable Cada ampolleta contiene: decanoato de zuclopentixol 200 mg Envase con una ampolleta.</t>
  </si>
  <si>
    <t>CLOPIXOL</t>
  </si>
  <si>
    <t>DINAMARCA</t>
  </si>
  <si>
    <t>IMB-18-02-2024-1801006529-ASF</t>
  </si>
  <si>
    <t>040.000.2097.00</t>
  </si>
  <si>
    <t>Buprenorfina parche cada parche contiene: buprenorfina 30 mg envase con 4 Parches..</t>
  </si>
  <si>
    <t>70733D302</t>
  </si>
  <si>
    <t>DEN861217P3A</t>
  </si>
  <si>
    <t>DENTILAB, S.A. DE. C.V.</t>
  </si>
  <si>
    <t>060.308.0227</t>
  </si>
  <si>
    <t>Condón femenino. De poliuretano o látex lubricado con dos anillos flexibles en los extremos. Envase con 1 2 ó 3 piezas en empaque individual.</t>
  </si>
  <si>
    <t>2402-39</t>
  </si>
  <si>
    <t>POSSESS</t>
  </si>
  <si>
    <t>LA-12-L00-012L00001-T-8-2024-01</t>
  </si>
  <si>
    <t>LA-12-L00-012L00001-T-8-2024</t>
  </si>
  <si>
    <t>060.456.0334</t>
  </si>
  <si>
    <t>Guantes. Para cirugía. De látex natural estériles y desechables. Tallas: 7 1/2  Par.</t>
  </si>
  <si>
    <t>2402068</t>
  </si>
  <si>
    <t>2401200</t>
  </si>
  <si>
    <t>060.308.0177</t>
  </si>
  <si>
    <t>Condón masculino. De hule látex. Envase con 100 piezas.</t>
  </si>
  <si>
    <t>2402-46</t>
  </si>
  <si>
    <t>CNEGSR-010</t>
  </si>
  <si>
    <t>ENSAYOS Y TAMIZAJES DE MEXICO SA DE CV</t>
  </si>
  <si>
    <t>080.681.2202</t>
  </si>
  <si>
    <t>Papeles. Para prueba de TSH. Papel filtro de algodón 100% sin aditivos especial para recolección y transporte de sangre de neonatos con impresión de cinco círculos punteados de un centímetro de diámetro cada uno con nombre número progresivo y formato duplicado foliados. Múltiplo de 10 hojas máximo 100.</t>
  </si>
  <si>
    <t>17768622</t>
  </si>
  <si>
    <t>EQ-2-18</t>
  </si>
  <si>
    <t>EQU070308TU4</t>
  </si>
  <si>
    <t>EQUINOVER S.A DE C.V.</t>
  </si>
  <si>
    <t>080.980.0001</t>
  </si>
  <si>
    <t xml:space="preserve">PRUEBAS RÁPIDAS. PRUEBA RÁPIDA INMUNOCROMATOGRAFICA PARA LA DETERMINACIÓN CUALITATIVA DE ANTICUERPOS, IgM/IgG ANTI HW-1 Y IIIV-2 SIMULTÁNEAMENTE EN SUERO, SANGRE, PLASMA 0 SANGRE TOTAL HUMANA. CON LANCETA RETRÁCTIL CON 3 NIVELES DE PUNCIÓN, PIPETA DE TOMA Y SOLUCIÓN DE CORRIMIENTO Y SENSIBILIDAD IGUALO SUPERIOR AL 990/9 Y ESPECIFICIDAD IGUAL O SUPERIOR AL 98% PARA VIII, DE ACUERDO CON EL CERTIFICADO DE EVALUACIÓN DIAGNOSTICA DEL INSTITUTO DE DIAGNÓSTICO Y REFERENCIA EPIDEMIOLÓGICA, O EN SU CASO ALGÓN OTRO ÓRGANISMO INTERNACIONAL eqmo.1,4 FDA, EmA LA ORGANIZACIÓN MUNDIAL DE LA SALUD.
</t>
  </si>
  <si>
    <t>4F0071</t>
  </si>
  <si>
    <t>BIORAD</t>
  </si>
  <si>
    <t>8-CENSIDA-DAI-LPIBCTE-I NSABI-E113-2023</t>
  </si>
  <si>
    <t>MGP00023</t>
  </si>
  <si>
    <t>MCP120419HR8</t>
  </si>
  <si>
    <t>MGP COMERCILIZADORA DE PRODUCTOS NACIONALES S.A. DE. C.V.</t>
  </si>
  <si>
    <t>060.841.0734</t>
  </si>
  <si>
    <t>Suturas. Seda negra trenzada sin aguja. Longitud de la hebra: 75 cm Calibre de la sutura: 3-0 Sobre con 7 a 12 hebras. Envase con 12 sobres.</t>
  </si>
  <si>
    <t>08238508</t>
  </si>
  <si>
    <t>MATSED</t>
  </si>
  <si>
    <t xml:space="preserve">LA-12-L00-012L00001-T-8-2024-02 </t>
  </si>
  <si>
    <t>NAY-E01-062024-01</t>
  </si>
  <si>
    <t>MME120505G0</t>
  </si>
  <si>
    <t>MULTIEQUIPOS Y MEDICAMENTOS S.A. DE C.V.</t>
  </si>
  <si>
    <t>010.000.1701.00</t>
  </si>
  <si>
    <t>Fumarato ferroso. Tableta. Cada tableta contiene: Fumarato ferroso 200 mg equivalente a 65.74 mg de hierro elemental. Envase con 50 Tabletas.</t>
  </si>
  <si>
    <t>240091</t>
  </si>
  <si>
    <t>LA-12-L00-012L00001-T-9-2024-07</t>
  </si>
  <si>
    <t>PME050509-DE5</t>
  </si>
  <si>
    <t xml:space="preserve">PHARMA DE MEXICO </t>
  </si>
  <si>
    <t>060.231.0641</t>
  </si>
  <si>
    <t>Bata quirúrgica con puños ajustables y refuerzo en mangas y pecho. Tela no tejida de polipropileno impermeable a la penetración de líquidos y fluidos ; antiestática y resistente a la tensión. Estéril y desechable. Tamaño: Grande Pieza.</t>
  </si>
  <si>
    <t>CDB-BQGDE140624</t>
  </si>
  <si>
    <t xml:space="preserve"> LA-12-L00-012L00001-T-8-2024-03</t>
  </si>
  <si>
    <t>SSA108</t>
  </si>
  <si>
    <t>RDD11007FS9</t>
  </si>
  <si>
    <t>ROPA DESECHABLE DE MEXICO S. DE R.L. DE C.V.</t>
  </si>
  <si>
    <t>060.799.0025</t>
  </si>
  <si>
    <t>Sábana repelente y desechable para paciente. Juego de sábanas, repelentes y desechable para paciente. Elaboradas con tela no tejida, 100% polipropileno de al menos 4 pines (SMMS) de al menos 38gr/m², con dos sábanas una para cajón y una plana. Resistente a la penetración por impacto de fluidos, resistencia a la presión hidrostática de fluidos, hidrofóbico, color antirreflejante, no transparente, antiestática y resistente a la tensión. Producto de un solo uso. Desechable. No estéril. Con capa protectora antibacterial. Medidas: Sábana para cajón plana: 210+/- 5cm x 110 +/-5 cm Sábana plana: 210 +/- 5 cm x 115 +/- 5 cm.</t>
  </si>
  <si>
    <t>PT18024R063</t>
  </si>
  <si>
    <t>LA-12-L00-012L00001· T ·8·2024·04</t>
  </si>
  <si>
    <t>SSA107</t>
  </si>
  <si>
    <t>PT17024R063</t>
  </si>
  <si>
    <t>SSA109</t>
  </si>
  <si>
    <t>PT19024R063</t>
  </si>
  <si>
    <t>SSA106</t>
  </si>
  <si>
    <t>060.116.0021</t>
  </si>
  <si>
    <t>Bata desechable para paciente. Bata desechable para paciente. Elaborada en tela no tejida de polipropileno de al menos 4 pines (SMMS) de al menos 38 gr/m², con manga corta, con dos cintas de amarre en la parte delantera. Resistente a la penetración por impacto de fluidos, resistente a la presión hidrostática de fluidos, color antirreflejante, no transparente, antiestática y resistente a la tensión. Producto desechable y de un solo uso. No estéril. Con capa protectora antibacterial. Medidas: Unitalla. Envolvencia de 147 +/-3cm x 117+/-3 cm Pieza.</t>
  </si>
  <si>
    <t>PT16024R063</t>
  </si>
  <si>
    <t>MCD-1/16</t>
  </si>
  <si>
    <t>MSI140825NT4</t>
  </si>
  <si>
    <t>MCD SERVICIOS INTEGRALES DE DIAGNOSTICO S.A. DE C.V.</t>
  </si>
  <si>
    <t>080.889.0099</t>
  </si>
  <si>
    <t>Tiras Reactivas Tiras reactivas para determinar como mínimo 10 parámetros en orina: glucosa bilirrubinas cetonas gravedad específica sangre pH proteínas urobilinógeno nitritos leucocitos. Frasco con 100 tiras. TATC.</t>
  </si>
  <si>
    <t>2404089</t>
  </si>
  <si>
    <t>LA-12-L00-012L00001-T-9-2024-08</t>
  </si>
  <si>
    <t>EJERCICIO FISCAL</t>
  </si>
  <si>
    <t>FECHA</t>
  </si>
  <si>
    <t>ORDEN DE SUMINISTRO</t>
  </si>
  <si>
    <t>REMISIÓN (INSABI)</t>
  </si>
  <si>
    <t>REMISIÓN (PROVEEDOR)</t>
  </si>
  <si>
    <t>RAZÓN SOCIAL</t>
  </si>
  <si>
    <t>CLAVE</t>
  </si>
  <si>
    <t>DESCRIPCIÓN</t>
  </si>
  <si>
    <t>PIEZAS</t>
  </si>
  <si>
    <t>LOTE</t>
  </si>
  <si>
    <t>CADUCIDAD</t>
  </si>
  <si>
    <t>FECHA DE FABRICACIÓN</t>
  </si>
  <si>
    <t>P.U.</t>
  </si>
  <si>
    <t>IMPORTE</t>
  </si>
  <si>
    <t>MARCA</t>
  </si>
  <si>
    <t>PAIS DE ORIGEN</t>
  </si>
  <si>
    <t>FUENTE DE FINANCIAMIENTO</t>
  </si>
  <si>
    <t>CONTRATO</t>
  </si>
  <si>
    <t>PROCEDIMIENTO</t>
  </si>
  <si>
    <t>ÁREA SOLICITANTE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</si>
</sst>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
      <color rgb="FF000000"/>
      <name val="Montserrat"/>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5">
    <xf numFmtId="0" fontId="0" fillId="0" borderId="0" xfId="0"/>
    <xf numFmtId="0" fontId="0" fillId="2" borderId="1" xfId="0" applyFill="1" applyBorder="1" applyAlignment="1">
      <alignment horizontal="left" vertical="center" wrapText="1"/>
    </xf>
    <xf numFmtId="164" fontId="0" fillId="0" borderId="1" xfId="0" applyNumberFormat="1" applyBorder="1" applyAlignment="1">
      <alignment wrapText="1"/>
    </xf>
    <xf numFmtId="0" fontId="3" fillId="0" borderId="1" xfId="3" applyBorder="1" applyAlignment="1">
      <alignment wrapText="1"/>
    </xf>
    <xf numFmtId="0" fontId="0" fillId="0" borderId="1" xfId="0" applyBorder="1" applyAlignment="1">
      <alignment horizontal="left" vertical="center" wrapText="1"/>
    </xf>
    <xf numFmtId="49" fontId="0" fillId="0" borderId="1" xfId="0" applyNumberFormat="1" applyBorder="1" applyAlignment="1">
      <alignment wrapText="1"/>
    </xf>
    <xf numFmtId="0" fontId="0" fillId="0" borderId="1" xfId="0" applyBorder="1"/>
    <xf numFmtId="0" fontId="0" fillId="0" borderId="1" xfId="0" applyBorder="1" applyAlignment="1">
      <alignment vertical="center"/>
    </xf>
    <xf numFmtId="0" fontId="0" fillId="0" borderId="1" xfId="0" applyBorder="1" applyAlignment="1">
      <alignment horizontal="center" wrapText="1"/>
    </xf>
    <xf numFmtId="49"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44" fontId="0" fillId="0" borderId="1" xfId="1" applyFont="1" applyBorder="1" applyAlignment="1">
      <alignment horizontal="left" vertical="center" wrapText="1"/>
    </xf>
    <xf numFmtId="9" fontId="0" fillId="0" borderId="1" xfId="0" applyNumberFormat="1" applyBorder="1" applyAlignment="1">
      <alignment horizontal="left" vertical="center" wrapText="1"/>
    </xf>
    <xf numFmtId="49" fontId="0" fillId="2" borderId="1" xfId="0" applyNumberFormat="1" applyFill="1" applyBorder="1" applyAlignment="1">
      <alignment horizontal="left" wrapText="1"/>
    </xf>
    <xf numFmtId="0" fontId="4" fillId="0" borderId="1" xfId="0" applyFont="1" applyBorder="1"/>
    <xf numFmtId="0" fontId="0" fillId="0" borderId="1" xfId="0" quotePrefix="1" applyBorder="1" applyAlignment="1">
      <alignment horizontal="center" wrapText="1"/>
    </xf>
    <xf numFmtId="0" fontId="0" fillId="0" borderId="1" xfId="0" applyBorder="1" applyAlignment="1">
      <alignment wrapText="1"/>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44" fontId="2" fillId="3" borderId="1" xfId="1" applyFont="1" applyFill="1" applyBorder="1" applyAlignment="1">
      <alignment horizontal="center" vertical="center" wrapText="1"/>
    </xf>
    <xf numFmtId="9" fontId="2" fillId="3" borderId="1" xfId="2" applyFont="1" applyFill="1" applyBorder="1" applyAlignment="1">
      <alignment horizontal="center" vertical="center" wrapText="1"/>
    </xf>
    <xf numFmtId="0" fontId="2" fillId="0" borderId="0" xfId="0" applyFont="1" applyAlignment="1">
      <alignment horizontal="center" vertical="center" wrapText="1"/>
    </xf>
  </cellXfs>
  <cellStyles count="4">
    <cellStyle name="Hipervínculo" xfId="3" builtinId="8"/>
    <cellStyle name="Moneda" xfId="1" builtinId="4"/>
    <cellStyle name="Normal" xfId="0" builtinId="0"/>
    <cellStyle name="Porcentaje" xfId="2" builtinId="5"/>
  </cellStyles>
  <dxfs count="2">
    <dxf>
      <fill>
        <patternFill>
          <bgColor rgb="FFE3ECAC"/>
        </patternFill>
      </fill>
    </dxf>
    <dxf>
      <fill>
        <patternFill>
          <bgColor rgb="FFE3ECA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B609D-7B06-4196-92A9-F7C18C3C5E95}">
  <dimension ref="A1:T135"/>
  <sheetViews>
    <sheetView tabSelected="1" zoomScale="85" zoomScaleNormal="85" workbookViewId="0">
      <selection activeCell="Q15" sqref="Q15"/>
    </sheetView>
  </sheetViews>
  <sheetFormatPr baseColWidth="10" defaultColWidth="142.7109375" defaultRowHeight="15" x14ac:dyDescent="0.25"/>
  <cols>
    <col min="1" max="1" width="16.140625" bestFit="1" customWidth="1"/>
    <col min="2" max="2" width="10.7109375" bestFit="1" customWidth="1"/>
    <col min="3" max="3" width="30.28515625" bestFit="1" customWidth="1"/>
    <col min="4" max="4" width="18" bestFit="1" customWidth="1"/>
    <col min="5" max="5" width="23" bestFit="1" customWidth="1"/>
    <col min="6" max="6" width="60.85546875" bestFit="1" customWidth="1"/>
    <col min="7" max="7" width="14.7109375" bestFit="1" customWidth="1"/>
    <col min="8" max="8" width="52.28515625" customWidth="1"/>
    <col min="9" max="9" width="12.42578125" bestFit="1" customWidth="1"/>
    <col min="10" max="10" width="14.7109375" customWidth="1"/>
    <col min="11" max="11" width="32.28515625" customWidth="1"/>
    <col min="12" max="12" width="30.7109375" customWidth="1"/>
    <col min="13" max="13" width="12.5703125" customWidth="1"/>
    <col min="14" max="14" width="17.28515625" customWidth="1"/>
    <col min="15" max="15" width="23.85546875" customWidth="1"/>
    <col min="16" max="16" width="16.5703125" bestFit="1" customWidth="1"/>
    <col min="17" max="17" width="27.42578125" bestFit="1" customWidth="1"/>
    <col min="18" max="18" width="41.5703125" bestFit="1" customWidth="1"/>
    <col min="19" max="19" width="30.5703125" bestFit="1" customWidth="1"/>
    <col min="20" max="20" width="17.5703125" bestFit="1" customWidth="1"/>
  </cols>
  <sheetData>
    <row r="1" spans="1:20" s="24" customFormat="1" ht="30" x14ac:dyDescent="0.25">
      <c r="A1" s="17" t="s">
        <v>789</v>
      </c>
      <c r="B1" s="18" t="s">
        <v>790</v>
      </c>
      <c r="C1" s="17" t="s">
        <v>791</v>
      </c>
      <c r="D1" s="17" t="s">
        <v>792</v>
      </c>
      <c r="E1" s="19" t="s">
        <v>793</v>
      </c>
      <c r="F1" s="20" t="s">
        <v>794</v>
      </c>
      <c r="G1" s="17" t="s">
        <v>795</v>
      </c>
      <c r="H1" s="17" t="s">
        <v>796</v>
      </c>
      <c r="I1" s="17" t="s">
        <v>797</v>
      </c>
      <c r="J1" s="19" t="s">
        <v>798</v>
      </c>
      <c r="K1" s="21" t="s">
        <v>799</v>
      </c>
      <c r="L1" s="17" t="s">
        <v>800</v>
      </c>
      <c r="M1" s="22" t="s">
        <v>801</v>
      </c>
      <c r="N1" s="22" t="s">
        <v>802</v>
      </c>
      <c r="O1" s="17" t="s">
        <v>803</v>
      </c>
      <c r="P1" s="17" t="s">
        <v>804</v>
      </c>
      <c r="Q1" s="23" t="s">
        <v>805</v>
      </c>
      <c r="R1" s="17" t="s">
        <v>806</v>
      </c>
      <c r="S1" s="17" t="s">
        <v>807</v>
      </c>
      <c r="T1" s="17" t="s">
        <v>808</v>
      </c>
    </row>
    <row r="2" spans="1:20" x14ac:dyDescent="0.25">
      <c r="A2" s="1" t="s">
        <v>0</v>
      </c>
      <c r="B2" s="2">
        <v>45502</v>
      </c>
      <c r="C2" s="3" t="s">
        <v>1</v>
      </c>
      <c r="D2" s="4">
        <v>2808381713</v>
      </c>
      <c r="E2" s="5" t="s">
        <v>2</v>
      </c>
      <c r="F2" s="6" t="s">
        <v>3</v>
      </c>
      <c r="G2" s="7" t="s">
        <v>4</v>
      </c>
      <c r="H2" s="7" t="s">
        <v>5</v>
      </c>
      <c r="I2" s="8">
        <v>10</v>
      </c>
      <c r="J2" s="9">
        <v>224220</v>
      </c>
      <c r="K2" s="10">
        <v>46122</v>
      </c>
      <c r="L2" s="10">
        <v>45392</v>
      </c>
      <c r="M2" s="11">
        <v>56.5</v>
      </c>
      <c r="N2" s="11">
        <f t="shared" ref="N2:N135" si="0">M2*I2</f>
        <v>565</v>
      </c>
      <c r="O2" s="4" t="s">
        <v>6</v>
      </c>
      <c r="P2" s="4" t="s">
        <v>7</v>
      </c>
      <c r="Q2" s="12">
        <v>0.32</v>
      </c>
      <c r="R2" s="4" t="s">
        <v>8</v>
      </c>
      <c r="S2" s="4" t="s">
        <v>9</v>
      </c>
    </row>
    <row r="3" spans="1:20" x14ac:dyDescent="0.25">
      <c r="A3" s="1" t="s">
        <v>0</v>
      </c>
      <c r="B3" s="2">
        <v>45502</v>
      </c>
      <c r="C3" s="3" t="s">
        <v>10</v>
      </c>
      <c r="D3" s="4">
        <v>2700861675</v>
      </c>
      <c r="E3" s="5" t="s">
        <v>2</v>
      </c>
      <c r="F3" s="6" t="s">
        <v>3</v>
      </c>
      <c r="G3" s="7" t="s">
        <v>11</v>
      </c>
      <c r="H3" s="7" t="s">
        <v>12</v>
      </c>
      <c r="I3" s="8" t="s">
        <v>13</v>
      </c>
      <c r="J3" s="9" t="s">
        <v>14</v>
      </c>
      <c r="K3" s="10" t="s">
        <v>15</v>
      </c>
      <c r="L3" s="10" t="s">
        <v>16</v>
      </c>
      <c r="M3" s="11">
        <v>27.5</v>
      </c>
      <c r="N3" s="11">
        <f>M3*133</f>
        <v>3657.5</v>
      </c>
      <c r="O3" s="4" t="s">
        <v>17</v>
      </c>
      <c r="P3" s="4" t="s">
        <v>7</v>
      </c>
      <c r="Q3" s="12">
        <v>0.32</v>
      </c>
      <c r="R3" s="4" t="s">
        <v>8</v>
      </c>
      <c r="S3" s="4" t="s">
        <v>9</v>
      </c>
    </row>
    <row r="4" spans="1:20" x14ac:dyDescent="0.25">
      <c r="A4" s="1" t="s">
        <v>0</v>
      </c>
      <c r="B4" s="2">
        <v>45482</v>
      </c>
      <c r="C4" s="3" t="s">
        <v>18</v>
      </c>
      <c r="D4" s="4">
        <v>342434858</v>
      </c>
      <c r="E4" s="5" t="s">
        <v>19</v>
      </c>
      <c r="F4" s="6" t="s">
        <v>20</v>
      </c>
      <c r="G4" s="7" t="s">
        <v>21</v>
      </c>
      <c r="H4" s="7" t="s">
        <v>22</v>
      </c>
      <c r="I4" s="8">
        <v>5</v>
      </c>
      <c r="J4" s="9" t="s">
        <v>23</v>
      </c>
      <c r="K4" s="10">
        <v>45504</v>
      </c>
      <c r="L4" s="10">
        <v>45169</v>
      </c>
      <c r="M4" s="11">
        <v>267.3</v>
      </c>
      <c r="N4" s="11">
        <f t="shared" si="0"/>
        <v>1336.5</v>
      </c>
      <c r="O4" s="4" t="s">
        <v>24</v>
      </c>
      <c r="P4" s="4" t="s">
        <v>25</v>
      </c>
      <c r="Q4" s="12" t="s">
        <v>26</v>
      </c>
      <c r="R4" s="4" t="s">
        <v>27</v>
      </c>
      <c r="S4" s="4" t="s">
        <v>28</v>
      </c>
    </row>
    <row r="5" spans="1:20" x14ac:dyDescent="0.25">
      <c r="A5" s="1" t="s">
        <v>0</v>
      </c>
      <c r="B5" s="2">
        <v>45502</v>
      </c>
      <c r="C5" s="3" t="s">
        <v>29</v>
      </c>
      <c r="D5" s="4">
        <v>2184936848</v>
      </c>
      <c r="E5" s="5" t="s">
        <v>19</v>
      </c>
      <c r="F5" s="6" t="s">
        <v>30</v>
      </c>
      <c r="G5" s="7" t="s">
        <v>31</v>
      </c>
      <c r="H5" s="7" t="s">
        <v>32</v>
      </c>
      <c r="I5" s="8">
        <v>16</v>
      </c>
      <c r="J5" s="9" t="s">
        <v>33</v>
      </c>
      <c r="K5" s="10">
        <v>46088</v>
      </c>
      <c r="L5" s="10">
        <v>45359</v>
      </c>
      <c r="M5" s="11">
        <v>63.79</v>
      </c>
      <c r="N5" s="11">
        <f t="shared" si="0"/>
        <v>1020.64</v>
      </c>
      <c r="O5" s="4" t="s">
        <v>34</v>
      </c>
      <c r="P5" s="4" t="s">
        <v>25</v>
      </c>
      <c r="Q5" s="12">
        <v>0.32</v>
      </c>
      <c r="R5" s="4" t="s">
        <v>35</v>
      </c>
      <c r="S5" s="4" t="s">
        <v>28</v>
      </c>
    </row>
    <row r="6" spans="1:20" x14ac:dyDescent="0.25">
      <c r="A6" s="1" t="s">
        <v>0</v>
      </c>
      <c r="B6" s="2">
        <v>45502</v>
      </c>
      <c r="C6" s="3" t="s">
        <v>36</v>
      </c>
      <c r="D6" s="4">
        <v>3972204176</v>
      </c>
      <c r="E6" s="5" t="s">
        <v>19</v>
      </c>
      <c r="F6" s="6" t="s">
        <v>30</v>
      </c>
      <c r="G6" s="7" t="s">
        <v>37</v>
      </c>
      <c r="H6" s="7" t="s">
        <v>38</v>
      </c>
      <c r="I6" s="8">
        <v>138</v>
      </c>
      <c r="J6" s="9" t="s">
        <v>39</v>
      </c>
      <c r="K6" s="10">
        <v>46112</v>
      </c>
      <c r="L6" s="10">
        <v>45046</v>
      </c>
      <c r="M6" s="11">
        <v>8.91</v>
      </c>
      <c r="N6" s="11">
        <f t="shared" si="0"/>
        <v>1229.58</v>
      </c>
      <c r="O6" s="4" t="s">
        <v>40</v>
      </c>
      <c r="P6" s="4" t="s">
        <v>25</v>
      </c>
      <c r="Q6" s="12">
        <v>0.32</v>
      </c>
      <c r="R6" s="4" t="s">
        <v>35</v>
      </c>
      <c r="S6" s="4" t="s">
        <v>28</v>
      </c>
    </row>
    <row r="7" spans="1:20" x14ac:dyDescent="0.25">
      <c r="A7" s="1" t="s">
        <v>0</v>
      </c>
      <c r="B7" s="2">
        <v>45502</v>
      </c>
      <c r="C7" s="3" t="s">
        <v>41</v>
      </c>
      <c r="D7" s="4">
        <v>1040545667</v>
      </c>
      <c r="E7" s="5" t="s">
        <v>19</v>
      </c>
      <c r="F7" s="6" t="s">
        <v>30</v>
      </c>
      <c r="G7" s="7" t="s">
        <v>42</v>
      </c>
      <c r="H7" s="7" t="s">
        <v>43</v>
      </c>
      <c r="I7" s="8">
        <v>3162</v>
      </c>
      <c r="J7" s="9" t="s">
        <v>44</v>
      </c>
      <c r="K7" s="10">
        <v>45985</v>
      </c>
      <c r="L7" s="10">
        <v>45255</v>
      </c>
      <c r="M7" s="11">
        <v>14.85</v>
      </c>
      <c r="N7" s="11">
        <f t="shared" si="0"/>
        <v>46955.7</v>
      </c>
      <c r="O7" s="4" t="s">
        <v>45</v>
      </c>
      <c r="P7" s="4" t="s">
        <v>25</v>
      </c>
      <c r="Q7" s="12">
        <v>0.32</v>
      </c>
      <c r="R7" s="4" t="s">
        <v>35</v>
      </c>
      <c r="S7" s="4" t="s">
        <v>28</v>
      </c>
    </row>
    <row r="8" spans="1:20" x14ac:dyDescent="0.25">
      <c r="A8" s="1" t="s">
        <v>0</v>
      </c>
      <c r="B8" s="2">
        <v>45502</v>
      </c>
      <c r="C8" s="3" t="s">
        <v>46</v>
      </c>
      <c r="D8" s="4">
        <v>4075204180</v>
      </c>
      <c r="E8" s="5" t="s">
        <v>19</v>
      </c>
      <c r="F8" s="6" t="s">
        <v>20</v>
      </c>
      <c r="G8" s="7" t="s">
        <v>21</v>
      </c>
      <c r="H8" s="7" t="s">
        <v>22</v>
      </c>
      <c r="I8" s="8">
        <v>33</v>
      </c>
      <c r="J8" s="9" t="s">
        <v>47</v>
      </c>
      <c r="K8" s="10">
        <v>46081</v>
      </c>
      <c r="L8" s="10">
        <v>45382</v>
      </c>
      <c r="M8" s="11">
        <v>267.3</v>
      </c>
      <c r="N8" s="11">
        <f t="shared" si="0"/>
        <v>8820.9</v>
      </c>
      <c r="O8" s="4" t="s">
        <v>48</v>
      </c>
      <c r="P8" s="4" t="s">
        <v>25</v>
      </c>
      <c r="Q8" s="12" t="s">
        <v>49</v>
      </c>
      <c r="R8" s="4" t="s">
        <v>27</v>
      </c>
      <c r="S8" s="4" t="s">
        <v>28</v>
      </c>
    </row>
    <row r="9" spans="1:20" x14ac:dyDescent="0.25">
      <c r="A9" s="1" t="s">
        <v>0</v>
      </c>
      <c r="B9" s="2">
        <v>45502</v>
      </c>
      <c r="C9" s="3" t="s">
        <v>50</v>
      </c>
      <c r="D9" s="4">
        <v>937225622</v>
      </c>
      <c r="E9" s="5" t="s">
        <v>19</v>
      </c>
      <c r="F9" s="6" t="s">
        <v>20</v>
      </c>
      <c r="G9" s="7" t="s">
        <v>21</v>
      </c>
      <c r="H9" s="7" t="s">
        <v>22</v>
      </c>
      <c r="I9" s="8">
        <v>5</v>
      </c>
      <c r="J9" s="9" t="s">
        <v>51</v>
      </c>
      <c r="K9" s="10">
        <v>46081</v>
      </c>
      <c r="L9" s="10">
        <v>45382</v>
      </c>
      <c r="M9" s="11">
        <v>267.3</v>
      </c>
      <c r="N9" s="11">
        <f t="shared" si="0"/>
        <v>1336.5</v>
      </c>
      <c r="O9" s="4" t="s">
        <v>48</v>
      </c>
      <c r="P9" s="4" t="s">
        <v>25</v>
      </c>
      <c r="Q9" s="12" t="s">
        <v>26</v>
      </c>
      <c r="R9" s="4" t="s">
        <v>27</v>
      </c>
      <c r="S9" s="4" t="s">
        <v>28</v>
      </c>
    </row>
    <row r="10" spans="1:20" x14ac:dyDescent="0.25">
      <c r="A10" s="1" t="s">
        <v>0</v>
      </c>
      <c r="B10" s="2">
        <v>45488</v>
      </c>
      <c r="C10" s="3" t="s">
        <v>52</v>
      </c>
      <c r="D10" s="4">
        <v>2711722428</v>
      </c>
      <c r="E10" s="5" t="s">
        <v>19</v>
      </c>
      <c r="F10" s="6" t="s">
        <v>20</v>
      </c>
      <c r="G10" s="7" t="s">
        <v>53</v>
      </c>
      <c r="H10" s="7" t="s">
        <v>54</v>
      </c>
      <c r="I10" s="8">
        <v>32</v>
      </c>
      <c r="J10" s="9" t="s">
        <v>55</v>
      </c>
      <c r="K10" s="10">
        <v>46130</v>
      </c>
      <c r="L10" s="10">
        <v>45401</v>
      </c>
      <c r="M10" s="11">
        <v>115.25</v>
      </c>
      <c r="N10" s="11">
        <f t="shared" si="0"/>
        <v>3688</v>
      </c>
      <c r="O10" s="4" t="s">
        <v>56</v>
      </c>
      <c r="P10" s="4" t="s">
        <v>25</v>
      </c>
      <c r="Q10" s="12" t="s">
        <v>49</v>
      </c>
      <c r="R10" s="4" t="s">
        <v>27</v>
      </c>
      <c r="S10" s="4" t="s">
        <v>28</v>
      </c>
    </row>
    <row r="11" spans="1:20" x14ac:dyDescent="0.25">
      <c r="A11" s="1" t="s">
        <v>0</v>
      </c>
      <c r="B11" s="2">
        <v>45482</v>
      </c>
      <c r="C11" s="3" t="s">
        <v>57</v>
      </c>
      <c r="D11" s="4">
        <v>3420607239</v>
      </c>
      <c r="E11" s="5" t="s">
        <v>19</v>
      </c>
      <c r="F11" s="6" t="s">
        <v>20</v>
      </c>
      <c r="G11" s="7" t="s">
        <v>21</v>
      </c>
      <c r="H11" s="7" t="s">
        <v>22</v>
      </c>
      <c r="I11" s="8">
        <v>32</v>
      </c>
      <c r="J11" s="9" t="s">
        <v>23</v>
      </c>
      <c r="K11" s="10">
        <v>45869</v>
      </c>
      <c r="L11" s="10">
        <v>45169</v>
      </c>
      <c r="M11" s="11">
        <v>267.3</v>
      </c>
      <c r="N11" s="11">
        <f t="shared" si="0"/>
        <v>8553.6</v>
      </c>
      <c r="O11" s="4" t="s">
        <v>24</v>
      </c>
      <c r="P11" s="4" t="s">
        <v>25</v>
      </c>
      <c r="Q11" s="12" t="s">
        <v>49</v>
      </c>
      <c r="R11" s="4" t="s">
        <v>27</v>
      </c>
      <c r="S11" s="4" t="s">
        <v>28</v>
      </c>
    </row>
    <row r="12" spans="1:20" x14ac:dyDescent="0.25">
      <c r="A12" s="1" t="s">
        <v>0</v>
      </c>
      <c r="B12" s="2">
        <v>45502</v>
      </c>
      <c r="C12" s="3" t="s">
        <v>58</v>
      </c>
      <c r="D12" s="4">
        <v>2537167685</v>
      </c>
      <c r="E12" s="5" t="s">
        <v>59</v>
      </c>
      <c r="F12" s="6" t="s">
        <v>60</v>
      </c>
      <c r="G12" s="7" t="s">
        <v>61</v>
      </c>
      <c r="H12" s="7" t="s">
        <v>62</v>
      </c>
      <c r="I12" s="8" t="s">
        <v>63</v>
      </c>
      <c r="J12" s="9" t="s">
        <v>64</v>
      </c>
      <c r="K12" s="10" t="s">
        <v>65</v>
      </c>
      <c r="L12" s="10" t="s">
        <v>66</v>
      </c>
      <c r="M12" s="11">
        <v>124.9</v>
      </c>
      <c r="N12" s="11">
        <f>M12*2338</f>
        <v>292016.2</v>
      </c>
      <c r="O12" s="4" t="s">
        <v>67</v>
      </c>
      <c r="P12" s="4" t="s">
        <v>7</v>
      </c>
      <c r="Q12" s="12">
        <v>0.32</v>
      </c>
      <c r="R12" s="4" t="s">
        <v>68</v>
      </c>
      <c r="S12" s="4" t="s">
        <v>69</v>
      </c>
    </row>
    <row r="13" spans="1:20" x14ac:dyDescent="0.25">
      <c r="A13" s="1" t="s">
        <v>0</v>
      </c>
      <c r="B13" s="2">
        <v>45502</v>
      </c>
      <c r="C13" s="3" t="s">
        <v>70</v>
      </c>
      <c r="D13" s="4">
        <v>2033039654</v>
      </c>
      <c r="E13" s="5" t="s">
        <v>59</v>
      </c>
      <c r="F13" s="6" t="s">
        <v>60</v>
      </c>
      <c r="G13" s="7" t="s">
        <v>71</v>
      </c>
      <c r="H13" s="7" t="s">
        <v>72</v>
      </c>
      <c r="I13" s="8">
        <v>900</v>
      </c>
      <c r="J13" s="9">
        <v>230346</v>
      </c>
      <c r="K13" s="10">
        <v>46813</v>
      </c>
      <c r="L13" s="10">
        <v>44986</v>
      </c>
      <c r="M13" s="11">
        <v>182.21</v>
      </c>
      <c r="N13" s="11">
        <f t="shared" si="0"/>
        <v>163989</v>
      </c>
      <c r="O13" s="4" t="s">
        <v>67</v>
      </c>
      <c r="P13" s="4" t="s">
        <v>7</v>
      </c>
      <c r="Q13" s="12">
        <v>0.32</v>
      </c>
      <c r="R13" s="4" t="s">
        <v>68</v>
      </c>
      <c r="S13" s="4" t="s">
        <v>69</v>
      </c>
    </row>
    <row r="14" spans="1:20" x14ac:dyDescent="0.25">
      <c r="A14" s="1" t="s">
        <v>0</v>
      </c>
      <c r="B14" s="2">
        <v>45502</v>
      </c>
      <c r="C14" s="3" t="s">
        <v>73</v>
      </c>
      <c r="D14" s="4">
        <v>815549336</v>
      </c>
      <c r="E14" s="5" t="s">
        <v>59</v>
      </c>
      <c r="F14" s="6" t="s">
        <v>60</v>
      </c>
      <c r="G14" s="7" t="s">
        <v>74</v>
      </c>
      <c r="H14" s="7" t="s">
        <v>75</v>
      </c>
      <c r="I14" s="8">
        <v>120</v>
      </c>
      <c r="J14" s="9">
        <v>240410</v>
      </c>
      <c r="K14" s="10">
        <v>47209</v>
      </c>
      <c r="L14" s="10">
        <v>45383</v>
      </c>
      <c r="M14" s="11">
        <v>194.74</v>
      </c>
      <c r="N14" s="11">
        <f t="shared" si="0"/>
        <v>23368.800000000003</v>
      </c>
      <c r="O14" s="4" t="s">
        <v>67</v>
      </c>
      <c r="P14" s="4" t="s">
        <v>7</v>
      </c>
      <c r="Q14" s="12">
        <v>0.32</v>
      </c>
      <c r="R14" s="4" t="s">
        <v>68</v>
      </c>
      <c r="S14" s="4" t="s">
        <v>69</v>
      </c>
    </row>
    <row r="15" spans="1:20" x14ac:dyDescent="0.25">
      <c r="A15" s="1" t="s">
        <v>0</v>
      </c>
      <c r="B15" s="2">
        <v>45502</v>
      </c>
      <c r="C15" s="3" t="s">
        <v>76</v>
      </c>
      <c r="D15" s="4">
        <v>1121796409</v>
      </c>
      <c r="E15" s="5" t="s">
        <v>59</v>
      </c>
      <c r="F15" s="6" t="s">
        <v>60</v>
      </c>
      <c r="G15" s="7" t="s">
        <v>77</v>
      </c>
      <c r="H15" s="7" t="s">
        <v>78</v>
      </c>
      <c r="I15" s="8">
        <v>252</v>
      </c>
      <c r="J15" s="9">
        <v>240605</v>
      </c>
      <c r="K15" s="10">
        <v>47270</v>
      </c>
      <c r="L15" s="10">
        <v>45444</v>
      </c>
      <c r="M15" s="11">
        <v>178</v>
      </c>
      <c r="N15" s="11">
        <f t="shared" si="0"/>
        <v>44856</v>
      </c>
      <c r="O15" s="4" t="s">
        <v>67</v>
      </c>
      <c r="P15" s="4" t="s">
        <v>7</v>
      </c>
      <c r="Q15" s="12">
        <v>0.32</v>
      </c>
      <c r="R15" s="4" t="s">
        <v>68</v>
      </c>
      <c r="S15" s="4" t="s">
        <v>69</v>
      </c>
    </row>
    <row r="16" spans="1:20" x14ac:dyDescent="0.25">
      <c r="A16" s="1" t="s">
        <v>0</v>
      </c>
      <c r="B16" s="2">
        <v>45503</v>
      </c>
      <c r="C16" s="3" t="s">
        <v>79</v>
      </c>
      <c r="D16" s="4">
        <v>2942693310</v>
      </c>
      <c r="E16" s="5" t="s">
        <v>80</v>
      </c>
      <c r="F16" s="6" t="s">
        <v>81</v>
      </c>
      <c r="G16" s="7" t="s">
        <v>82</v>
      </c>
      <c r="H16" s="7" t="s">
        <v>83</v>
      </c>
      <c r="I16" s="8">
        <v>10</v>
      </c>
      <c r="J16" s="9">
        <v>24030144</v>
      </c>
      <c r="K16" s="10">
        <v>46507</v>
      </c>
      <c r="L16" s="10">
        <v>45401</v>
      </c>
      <c r="M16" s="11">
        <v>36.75</v>
      </c>
      <c r="N16" s="11">
        <f t="shared" si="0"/>
        <v>367.5</v>
      </c>
      <c r="O16" s="4" t="s">
        <v>84</v>
      </c>
      <c r="P16" s="4" t="s">
        <v>7</v>
      </c>
      <c r="Q16" s="12">
        <v>0.32</v>
      </c>
      <c r="R16" s="4" t="s">
        <v>85</v>
      </c>
      <c r="S16" s="4" t="s">
        <v>9</v>
      </c>
    </row>
    <row r="17" spans="1:19" x14ac:dyDescent="0.25">
      <c r="A17" s="1" t="s">
        <v>0</v>
      </c>
      <c r="B17" s="2">
        <v>45504</v>
      </c>
      <c r="C17" s="3" t="s">
        <v>86</v>
      </c>
      <c r="D17" s="4">
        <v>1350572998</v>
      </c>
      <c r="E17" s="5" t="s">
        <v>87</v>
      </c>
      <c r="F17" s="6" t="s">
        <v>88</v>
      </c>
      <c r="G17" s="7" t="s">
        <v>89</v>
      </c>
      <c r="H17" s="7" t="s">
        <v>90</v>
      </c>
      <c r="I17" s="8">
        <v>440</v>
      </c>
      <c r="J17" s="9">
        <v>80450</v>
      </c>
      <c r="K17" s="10">
        <v>46053</v>
      </c>
      <c r="L17" s="10">
        <v>45336</v>
      </c>
      <c r="M17" s="11">
        <v>45.6</v>
      </c>
      <c r="N17" s="11">
        <f t="shared" si="0"/>
        <v>20064</v>
      </c>
      <c r="O17" s="4" t="s">
        <v>91</v>
      </c>
      <c r="P17" s="4" t="s">
        <v>92</v>
      </c>
      <c r="Q17" s="12">
        <v>0.32</v>
      </c>
      <c r="R17" s="4" t="s">
        <v>93</v>
      </c>
      <c r="S17" s="4" t="s">
        <v>9</v>
      </c>
    </row>
    <row r="18" spans="1:19" x14ac:dyDescent="0.25">
      <c r="A18" s="1" t="s">
        <v>0</v>
      </c>
      <c r="B18" s="2">
        <v>45502</v>
      </c>
      <c r="C18" s="3" t="s">
        <v>94</v>
      </c>
      <c r="D18" s="4">
        <v>4113920709</v>
      </c>
      <c r="E18" s="5" t="s">
        <v>87</v>
      </c>
      <c r="F18" s="6" t="s">
        <v>88</v>
      </c>
      <c r="G18" s="7" t="s">
        <v>95</v>
      </c>
      <c r="H18" s="7" t="s">
        <v>96</v>
      </c>
      <c r="I18" s="8">
        <v>64</v>
      </c>
      <c r="J18" s="9" t="s">
        <v>97</v>
      </c>
      <c r="K18" s="10">
        <v>46356</v>
      </c>
      <c r="L18" s="10">
        <v>45266</v>
      </c>
      <c r="M18" s="11">
        <v>185</v>
      </c>
      <c r="N18" s="11">
        <f t="shared" si="0"/>
        <v>11840</v>
      </c>
      <c r="O18" s="4" t="s">
        <v>98</v>
      </c>
      <c r="P18" s="4" t="s">
        <v>99</v>
      </c>
      <c r="Q18" s="12">
        <v>0.32</v>
      </c>
      <c r="R18" s="4" t="s">
        <v>100</v>
      </c>
      <c r="S18" s="4" t="s">
        <v>101</v>
      </c>
    </row>
    <row r="19" spans="1:19" x14ac:dyDescent="0.25">
      <c r="A19" s="1" t="s">
        <v>0</v>
      </c>
      <c r="B19" s="2">
        <v>45502</v>
      </c>
      <c r="C19" s="3" t="s">
        <v>102</v>
      </c>
      <c r="D19" s="4">
        <v>324839862</v>
      </c>
      <c r="E19" s="5" t="s">
        <v>87</v>
      </c>
      <c r="F19" s="6" t="s">
        <v>88</v>
      </c>
      <c r="G19" s="7" t="s">
        <v>103</v>
      </c>
      <c r="H19" s="7" t="s">
        <v>104</v>
      </c>
      <c r="I19" s="8">
        <v>378</v>
      </c>
      <c r="J19" s="9">
        <v>80556</v>
      </c>
      <c r="K19" s="10">
        <v>46142</v>
      </c>
      <c r="L19" s="10">
        <v>45427</v>
      </c>
      <c r="M19" s="11">
        <v>253.68</v>
      </c>
      <c r="N19" s="11">
        <f t="shared" si="0"/>
        <v>95891.040000000008</v>
      </c>
      <c r="O19" s="4" t="s">
        <v>105</v>
      </c>
      <c r="P19" s="4" t="s">
        <v>99</v>
      </c>
      <c r="Q19" s="12">
        <v>0.32</v>
      </c>
      <c r="R19" s="4" t="s">
        <v>100</v>
      </c>
      <c r="S19" s="4" t="s">
        <v>101</v>
      </c>
    </row>
    <row r="20" spans="1:19" x14ac:dyDescent="0.25">
      <c r="A20" s="1" t="s">
        <v>0</v>
      </c>
      <c r="B20" s="2">
        <v>45499</v>
      </c>
      <c r="C20" s="3" t="s">
        <v>106</v>
      </c>
      <c r="D20" s="4">
        <v>2335167695</v>
      </c>
      <c r="E20" s="5" t="s">
        <v>107</v>
      </c>
      <c r="F20" s="6" t="s">
        <v>108</v>
      </c>
      <c r="G20" s="7" t="s">
        <v>109</v>
      </c>
      <c r="H20" s="7" t="s">
        <v>110</v>
      </c>
      <c r="I20" s="8">
        <v>604</v>
      </c>
      <c r="J20" s="9" t="s">
        <v>111</v>
      </c>
      <c r="K20" s="10">
        <v>45808</v>
      </c>
      <c r="L20" s="10">
        <v>45055</v>
      </c>
      <c r="M20" s="11">
        <v>271.62</v>
      </c>
      <c r="N20" s="11">
        <f t="shared" si="0"/>
        <v>164058.48000000001</v>
      </c>
      <c r="O20" s="4" t="s">
        <v>112</v>
      </c>
      <c r="P20" s="4" t="s">
        <v>113</v>
      </c>
      <c r="Q20" s="12">
        <v>0.32</v>
      </c>
      <c r="R20" s="4" t="s">
        <v>114</v>
      </c>
      <c r="S20" s="4" t="s">
        <v>101</v>
      </c>
    </row>
    <row r="21" spans="1:19" x14ac:dyDescent="0.25">
      <c r="A21" s="1" t="s">
        <v>0</v>
      </c>
      <c r="B21" s="2">
        <v>45502</v>
      </c>
      <c r="C21" s="3" t="s">
        <v>115</v>
      </c>
      <c r="D21" s="4">
        <v>2215721928</v>
      </c>
      <c r="E21" s="13" t="s">
        <v>116</v>
      </c>
      <c r="F21" s="6" t="s">
        <v>117</v>
      </c>
      <c r="G21" s="7" t="s">
        <v>118</v>
      </c>
      <c r="H21" s="7" t="s">
        <v>119</v>
      </c>
      <c r="I21" s="8">
        <v>2982</v>
      </c>
      <c r="J21" s="9">
        <v>15592</v>
      </c>
      <c r="K21" s="10">
        <v>46193</v>
      </c>
      <c r="L21" s="10">
        <v>46193</v>
      </c>
      <c r="M21" s="11">
        <v>6.5</v>
      </c>
      <c r="N21" s="11">
        <f t="shared" si="0"/>
        <v>19383</v>
      </c>
      <c r="O21" s="4" t="s">
        <v>120</v>
      </c>
      <c r="P21" s="4" t="s">
        <v>7</v>
      </c>
      <c r="Q21" s="12">
        <v>0.32</v>
      </c>
      <c r="R21" s="4" t="s">
        <v>121</v>
      </c>
      <c r="S21" s="4" t="s">
        <v>122</v>
      </c>
    </row>
    <row r="22" spans="1:19" x14ac:dyDescent="0.25">
      <c r="A22" s="1" t="s">
        <v>0</v>
      </c>
      <c r="B22" s="2">
        <v>45502</v>
      </c>
      <c r="C22" s="3" t="s">
        <v>123</v>
      </c>
      <c r="D22" s="4">
        <v>1263063598</v>
      </c>
      <c r="E22" s="5" t="s">
        <v>124</v>
      </c>
      <c r="F22" s="6" t="s">
        <v>125</v>
      </c>
      <c r="G22" s="7" t="s">
        <v>126</v>
      </c>
      <c r="H22" s="7" t="s">
        <v>127</v>
      </c>
      <c r="I22" s="8">
        <v>220</v>
      </c>
      <c r="J22" s="9" t="s">
        <v>128</v>
      </c>
      <c r="K22" s="10">
        <v>45900</v>
      </c>
      <c r="L22" s="10">
        <v>45199</v>
      </c>
      <c r="M22" s="11">
        <v>35.700000000000003</v>
      </c>
      <c r="N22" s="11">
        <f t="shared" si="0"/>
        <v>7854.0000000000009</v>
      </c>
      <c r="O22" s="4" t="s">
        <v>129</v>
      </c>
      <c r="P22" s="4" t="s">
        <v>25</v>
      </c>
      <c r="Q22" s="12">
        <v>0.32</v>
      </c>
      <c r="R22" s="4" t="s">
        <v>130</v>
      </c>
      <c r="S22" s="4" t="s">
        <v>131</v>
      </c>
    </row>
    <row r="23" spans="1:19" x14ac:dyDescent="0.25">
      <c r="A23" s="1" t="s">
        <v>0</v>
      </c>
      <c r="B23" s="2">
        <v>45499</v>
      </c>
      <c r="C23" s="3" t="s">
        <v>132</v>
      </c>
      <c r="D23" s="4">
        <v>256767210</v>
      </c>
      <c r="E23" s="14" t="s">
        <v>133</v>
      </c>
      <c r="F23" s="6" t="s">
        <v>134</v>
      </c>
      <c r="G23" s="7" t="s">
        <v>135</v>
      </c>
      <c r="H23" s="7" t="s">
        <v>136</v>
      </c>
      <c r="I23" s="8">
        <v>200</v>
      </c>
      <c r="J23" s="9" t="s">
        <v>137</v>
      </c>
      <c r="K23" s="10">
        <v>46022</v>
      </c>
      <c r="L23" s="10">
        <v>45318</v>
      </c>
      <c r="M23" s="11">
        <v>436.32</v>
      </c>
      <c r="N23" s="11">
        <f t="shared" si="0"/>
        <v>87264</v>
      </c>
      <c r="O23" s="4" t="s">
        <v>138</v>
      </c>
      <c r="P23" s="4" t="s">
        <v>7</v>
      </c>
      <c r="Q23" s="12">
        <v>0.32</v>
      </c>
      <c r="R23" s="4" t="s">
        <v>139</v>
      </c>
      <c r="S23" s="4" t="s">
        <v>101</v>
      </c>
    </row>
    <row r="24" spans="1:19" x14ac:dyDescent="0.25">
      <c r="A24" s="1" t="s">
        <v>0</v>
      </c>
      <c r="B24" s="2">
        <v>45499</v>
      </c>
      <c r="C24" s="3" t="s">
        <v>140</v>
      </c>
      <c r="D24" s="4">
        <v>1767319695</v>
      </c>
      <c r="E24" s="14" t="s">
        <v>133</v>
      </c>
      <c r="F24" s="6" t="s">
        <v>134</v>
      </c>
      <c r="G24" s="7" t="s">
        <v>141</v>
      </c>
      <c r="H24" s="7" t="s">
        <v>142</v>
      </c>
      <c r="I24" s="8">
        <v>7064</v>
      </c>
      <c r="J24" s="9">
        <v>304137</v>
      </c>
      <c r="K24" s="10">
        <v>45869</v>
      </c>
      <c r="L24" s="10">
        <v>45112</v>
      </c>
      <c r="M24" s="11">
        <v>292.89999999999998</v>
      </c>
      <c r="N24" s="11">
        <f t="shared" si="0"/>
        <v>2069045.5999999999</v>
      </c>
      <c r="O24" s="4" t="s">
        <v>143</v>
      </c>
      <c r="P24" s="4" t="s">
        <v>144</v>
      </c>
      <c r="Q24" s="12">
        <v>0.32</v>
      </c>
      <c r="R24" s="4" t="s">
        <v>139</v>
      </c>
      <c r="S24" s="4" t="s">
        <v>101</v>
      </c>
    </row>
    <row r="25" spans="1:19" x14ac:dyDescent="0.25">
      <c r="A25" s="1" t="s">
        <v>0</v>
      </c>
      <c r="B25" s="2">
        <v>45499</v>
      </c>
      <c r="C25" s="3" t="s">
        <v>145</v>
      </c>
      <c r="D25" s="4">
        <v>3200553909</v>
      </c>
      <c r="E25" s="14" t="s">
        <v>133</v>
      </c>
      <c r="F25" s="6" t="s">
        <v>134</v>
      </c>
      <c r="G25" s="7" t="s">
        <v>146</v>
      </c>
      <c r="H25" s="7" t="s">
        <v>147</v>
      </c>
      <c r="I25" s="8">
        <v>134</v>
      </c>
      <c r="J25" s="9">
        <v>402457</v>
      </c>
      <c r="K25" s="10">
        <v>46053</v>
      </c>
      <c r="L25" s="10">
        <v>45313</v>
      </c>
      <c r="M25" s="11">
        <v>10844.13</v>
      </c>
      <c r="N25" s="11">
        <f t="shared" si="0"/>
        <v>1453113.42</v>
      </c>
      <c r="O25" s="4" t="s">
        <v>148</v>
      </c>
      <c r="P25" s="4" t="s">
        <v>144</v>
      </c>
      <c r="Q25" s="12">
        <v>0.32</v>
      </c>
      <c r="R25" s="4" t="s">
        <v>139</v>
      </c>
      <c r="S25" s="4" t="s">
        <v>101</v>
      </c>
    </row>
    <row r="26" spans="1:19" x14ac:dyDescent="0.25">
      <c r="A26" s="1" t="s">
        <v>0</v>
      </c>
      <c r="B26" s="2">
        <v>45503</v>
      </c>
      <c r="C26" s="3" t="s">
        <v>149</v>
      </c>
      <c r="D26" s="4">
        <v>2277887105</v>
      </c>
      <c r="E26" s="5" t="s">
        <v>150</v>
      </c>
      <c r="F26" s="6" t="s">
        <v>151</v>
      </c>
      <c r="G26" s="7" t="s">
        <v>152</v>
      </c>
      <c r="H26" s="7" t="s">
        <v>153</v>
      </c>
      <c r="I26" s="8">
        <v>80</v>
      </c>
      <c r="J26" s="9" t="s">
        <v>154</v>
      </c>
      <c r="K26" s="10">
        <v>46204</v>
      </c>
      <c r="L26" s="10">
        <v>45138</v>
      </c>
      <c r="M26" s="11">
        <v>13.54</v>
      </c>
      <c r="N26" s="11">
        <f t="shared" si="0"/>
        <v>1083.1999999999998</v>
      </c>
      <c r="O26" s="4" t="s">
        <v>155</v>
      </c>
      <c r="P26" s="4" t="s">
        <v>156</v>
      </c>
      <c r="Q26" s="12">
        <v>0.32</v>
      </c>
      <c r="R26" s="4" t="s">
        <v>157</v>
      </c>
      <c r="S26" s="4" t="s">
        <v>9</v>
      </c>
    </row>
    <row r="27" spans="1:19" x14ac:dyDescent="0.25">
      <c r="A27" s="1" t="s">
        <v>0</v>
      </c>
      <c r="B27" s="2">
        <v>45503</v>
      </c>
      <c r="C27" s="3" t="s">
        <v>158</v>
      </c>
      <c r="D27" s="4">
        <v>1189091429</v>
      </c>
      <c r="E27" s="5" t="s">
        <v>159</v>
      </c>
      <c r="F27" s="6" t="s">
        <v>160</v>
      </c>
      <c r="G27" s="7" t="s">
        <v>161</v>
      </c>
      <c r="H27" s="7" t="s">
        <v>162</v>
      </c>
      <c r="I27" s="8">
        <v>8976</v>
      </c>
      <c r="J27" s="9">
        <v>51077248</v>
      </c>
      <c r="K27" s="10">
        <v>47269</v>
      </c>
      <c r="L27" s="10">
        <v>45413</v>
      </c>
      <c r="M27" s="11">
        <v>0.85</v>
      </c>
      <c r="N27" s="11">
        <f t="shared" si="0"/>
        <v>7629.5999999999995</v>
      </c>
      <c r="O27" s="4" t="s">
        <v>163</v>
      </c>
      <c r="P27" s="4" t="s">
        <v>7</v>
      </c>
      <c r="Q27" s="12">
        <v>0.32</v>
      </c>
      <c r="R27" s="4" t="s">
        <v>164</v>
      </c>
      <c r="S27" s="4" t="s">
        <v>69</v>
      </c>
    </row>
    <row r="28" spans="1:19" x14ac:dyDescent="0.25">
      <c r="A28" s="1" t="s">
        <v>0</v>
      </c>
      <c r="B28" s="2">
        <v>45481</v>
      </c>
      <c r="C28" s="3" t="s">
        <v>165</v>
      </c>
      <c r="D28" s="4">
        <v>1528339055</v>
      </c>
      <c r="E28" s="5" t="s">
        <v>166</v>
      </c>
      <c r="F28" s="6" t="s">
        <v>167</v>
      </c>
      <c r="G28" s="7" t="s">
        <v>168</v>
      </c>
      <c r="H28" s="7" t="s">
        <v>169</v>
      </c>
      <c r="I28" s="8">
        <v>2</v>
      </c>
      <c r="J28" s="9">
        <v>1188638</v>
      </c>
      <c r="K28" s="10">
        <v>45991</v>
      </c>
      <c r="L28" s="10">
        <v>45292</v>
      </c>
      <c r="M28" s="11">
        <v>363.09</v>
      </c>
      <c r="N28" s="11">
        <f t="shared" si="0"/>
        <v>726.18</v>
      </c>
      <c r="O28" s="4" t="s">
        <v>170</v>
      </c>
      <c r="P28" s="4" t="s">
        <v>113</v>
      </c>
      <c r="Q28" s="12" t="s">
        <v>171</v>
      </c>
      <c r="R28" s="4" t="s">
        <v>172</v>
      </c>
      <c r="S28" s="4" t="s">
        <v>173</v>
      </c>
    </row>
    <row r="29" spans="1:19" x14ac:dyDescent="0.25">
      <c r="A29" s="1" t="s">
        <v>0</v>
      </c>
      <c r="B29" s="2">
        <v>45499</v>
      </c>
      <c r="C29" s="3" t="s">
        <v>174</v>
      </c>
      <c r="D29" s="4">
        <v>3834398129</v>
      </c>
      <c r="E29" s="5" t="s">
        <v>166</v>
      </c>
      <c r="F29" s="6" t="s">
        <v>175</v>
      </c>
      <c r="G29" s="7" t="s">
        <v>176</v>
      </c>
      <c r="H29" s="7" t="s">
        <v>177</v>
      </c>
      <c r="I29" s="8">
        <v>10</v>
      </c>
      <c r="J29" s="9">
        <v>28472</v>
      </c>
      <c r="K29" s="10">
        <v>46022</v>
      </c>
      <c r="L29" s="10">
        <v>45261</v>
      </c>
      <c r="M29" s="11">
        <v>2814.21</v>
      </c>
      <c r="N29" s="11">
        <f t="shared" si="0"/>
        <v>28142.1</v>
      </c>
      <c r="O29" s="4" t="s">
        <v>178</v>
      </c>
      <c r="P29" s="4" t="s">
        <v>113</v>
      </c>
      <c r="Q29" s="12">
        <v>0.32</v>
      </c>
      <c r="R29" s="4" t="s">
        <v>179</v>
      </c>
      <c r="S29" s="4" t="s">
        <v>101</v>
      </c>
    </row>
    <row r="30" spans="1:19" x14ac:dyDescent="0.25">
      <c r="A30" s="1" t="s">
        <v>0</v>
      </c>
      <c r="B30" s="2">
        <v>45503</v>
      </c>
      <c r="C30" s="3" t="s">
        <v>180</v>
      </c>
      <c r="D30" s="4">
        <v>2447750389</v>
      </c>
      <c r="E30" s="5" t="s">
        <v>181</v>
      </c>
      <c r="F30" s="6" t="s">
        <v>182</v>
      </c>
      <c r="G30" s="7" t="s">
        <v>183</v>
      </c>
      <c r="H30" s="7" t="s">
        <v>184</v>
      </c>
      <c r="I30" s="8">
        <v>40</v>
      </c>
      <c r="J30" s="9" t="s">
        <v>185</v>
      </c>
      <c r="K30" s="10">
        <v>45900</v>
      </c>
      <c r="L30" s="10">
        <v>45142</v>
      </c>
      <c r="M30" s="11">
        <v>120</v>
      </c>
      <c r="N30" s="11">
        <f t="shared" si="0"/>
        <v>4800</v>
      </c>
      <c r="O30" s="4" t="s">
        <v>186</v>
      </c>
      <c r="P30" s="4" t="s">
        <v>7</v>
      </c>
      <c r="Q30" s="12">
        <v>0.32</v>
      </c>
      <c r="R30" s="4" t="s">
        <v>187</v>
      </c>
      <c r="S30" s="4" t="s">
        <v>9</v>
      </c>
    </row>
    <row r="31" spans="1:19" x14ac:dyDescent="0.25">
      <c r="A31" s="1" t="s">
        <v>0</v>
      </c>
      <c r="B31" s="2">
        <v>45503</v>
      </c>
      <c r="C31" s="3" t="s">
        <v>188</v>
      </c>
      <c r="D31" s="4">
        <v>1487045486</v>
      </c>
      <c r="E31" s="5" t="s">
        <v>181</v>
      </c>
      <c r="F31" s="6" t="s">
        <v>182</v>
      </c>
      <c r="G31" s="7" t="s">
        <v>189</v>
      </c>
      <c r="H31" s="7" t="s">
        <v>190</v>
      </c>
      <c r="I31" s="8" t="s">
        <v>191</v>
      </c>
      <c r="J31" s="9" t="s">
        <v>192</v>
      </c>
      <c r="K31" s="10" t="s">
        <v>193</v>
      </c>
      <c r="L31" s="10" t="s">
        <v>194</v>
      </c>
      <c r="M31" s="11">
        <v>40.119999999999997</v>
      </c>
      <c r="N31" s="11">
        <f>M31*112</f>
        <v>4493.4399999999996</v>
      </c>
      <c r="O31" s="4" t="s">
        <v>195</v>
      </c>
      <c r="P31" s="4" t="s">
        <v>7</v>
      </c>
      <c r="Q31" s="12">
        <v>0.32</v>
      </c>
      <c r="R31" s="4" t="s">
        <v>187</v>
      </c>
      <c r="S31" s="4" t="s">
        <v>9</v>
      </c>
    </row>
    <row r="32" spans="1:19" x14ac:dyDescent="0.25">
      <c r="A32" s="1" t="s">
        <v>0</v>
      </c>
      <c r="B32" s="2">
        <v>45503</v>
      </c>
      <c r="C32" s="3" t="s">
        <v>196</v>
      </c>
      <c r="D32" s="4">
        <v>2338427032</v>
      </c>
      <c r="E32" s="5" t="s">
        <v>181</v>
      </c>
      <c r="F32" s="6" t="s">
        <v>182</v>
      </c>
      <c r="G32" s="7" t="s">
        <v>197</v>
      </c>
      <c r="H32" s="7" t="s">
        <v>198</v>
      </c>
      <c r="I32" s="8">
        <v>30</v>
      </c>
      <c r="J32" s="9" t="s">
        <v>199</v>
      </c>
      <c r="K32" s="10">
        <v>46173</v>
      </c>
      <c r="L32" s="10">
        <v>45095</v>
      </c>
      <c r="M32" s="11">
        <v>99.44</v>
      </c>
      <c r="N32" s="11">
        <f t="shared" si="0"/>
        <v>2983.2</v>
      </c>
      <c r="O32" s="4" t="s">
        <v>200</v>
      </c>
      <c r="P32" s="4" t="s">
        <v>144</v>
      </c>
      <c r="Q32" s="12">
        <v>0.32</v>
      </c>
      <c r="R32" s="4" t="s">
        <v>201</v>
      </c>
      <c r="S32" s="4" t="s">
        <v>28</v>
      </c>
    </row>
    <row r="33" spans="1:19" x14ac:dyDescent="0.25">
      <c r="A33" s="1" t="s">
        <v>0</v>
      </c>
      <c r="B33" s="2">
        <v>45503</v>
      </c>
      <c r="C33" s="3" t="s">
        <v>202</v>
      </c>
      <c r="D33" s="4">
        <v>3500870739</v>
      </c>
      <c r="E33" s="5" t="s">
        <v>203</v>
      </c>
      <c r="F33" s="6" t="s">
        <v>204</v>
      </c>
      <c r="G33" s="7" t="s">
        <v>205</v>
      </c>
      <c r="H33" s="7" t="s">
        <v>206</v>
      </c>
      <c r="I33" s="8">
        <v>2814</v>
      </c>
      <c r="J33" s="9" t="s">
        <v>207</v>
      </c>
      <c r="K33" s="10">
        <v>46197</v>
      </c>
      <c r="L33" s="10">
        <v>45467</v>
      </c>
      <c r="M33" s="11">
        <v>9.15</v>
      </c>
      <c r="N33" s="11">
        <f t="shared" si="0"/>
        <v>25748.100000000002</v>
      </c>
      <c r="O33" s="4" t="s">
        <v>208</v>
      </c>
      <c r="P33" s="4" t="s">
        <v>7</v>
      </c>
      <c r="Q33" s="12">
        <v>0.32</v>
      </c>
      <c r="R33" s="4" t="s">
        <v>209</v>
      </c>
      <c r="S33" s="4" t="s">
        <v>28</v>
      </c>
    </row>
    <row r="34" spans="1:19" x14ac:dyDescent="0.25">
      <c r="A34" s="1" t="s">
        <v>0</v>
      </c>
      <c r="B34" s="2">
        <v>45503</v>
      </c>
      <c r="C34" s="3" t="s">
        <v>210</v>
      </c>
      <c r="D34" s="4">
        <v>2601835091</v>
      </c>
      <c r="E34" s="5" t="s">
        <v>203</v>
      </c>
      <c r="F34" s="6" t="s">
        <v>204</v>
      </c>
      <c r="G34" s="7" t="s">
        <v>211</v>
      </c>
      <c r="H34" s="7" t="s">
        <v>212</v>
      </c>
      <c r="I34" s="8">
        <v>50</v>
      </c>
      <c r="J34" s="9" t="s">
        <v>213</v>
      </c>
      <c r="K34" s="10">
        <v>46169</v>
      </c>
      <c r="L34" s="10">
        <v>45439</v>
      </c>
      <c r="M34" s="11">
        <v>16.2</v>
      </c>
      <c r="N34" s="11">
        <f t="shared" si="0"/>
        <v>810</v>
      </c>
      <c r="O34" s="4" t="s">
        <v>214</v>
      </c>
      <c r="P34" s="4" t="s">
        <v>7</v>
      </c>
      <c r="Q34" s="12">
        <v>0.32</v>
      </c>
      <c r="R34" s="4" t="s">
        <v>209</v>
      </c>
      <c r="S34" s="4" t="s">
        <v>28</v>
      </c>
    </row>
    <row r="35" spans="1:19" x14ac:dyDescent="0.25">
      <c r="A35" s="1" t="s">
        <v>0</v>
      </c>
      <c r="B35" s="2">
        <v>45503</v>
      </c>
      <c r="C35" s="3" t="s">
        <v>215</v>
      </c>
      <c r="D35" s="4">
        <v>863011105</v>
      </c>
      <c r="E35" s="5" t="s">
        <v>203</v>
      </c>
      <c r="F35" s="6" t="s">
        <v>204</v>
      </c>
      <c r="G35" s="7" t="s">
        <v>216</v>
      </c>
      <c r="H35" s="7" t="s">
        <v>217</v>
      </c>
      <c r="I35" s="8">
        <v>2</v>
      </c>
      <c r="J35" s="9" t="s">
        <v>218</v>
      </c>
      <c r="K35" s="10">
        <v>45971</v>
      </c>
      <c r="L35" s="10">
        <v>45240</v>
      </c>
      <c r="M35" s="11">
        <v>105.93</v>
      </c>
      <c r="N35" s="11">
        <f t="shared" si="0"/>
        <v>211.86</v>
      </c>
      <c r="O35" s="4" t="s">
        <v>219</v>
      </c>
      <c r="P35" s="4" t="s">
        <v>7</v>
      </c>
      <c r="Q35" s="12">
        <v>0.32</v>
      </c>
      <c r="R35" s="4" t="s">
        <v>209</v>
      </c>
      <c r="S35" s="4" t="s">
        <v>28</v>
      </c>
    </row>
    <row r="36" spans="1:19" x14ac:dyDescent="0.25">
      <c r="A36" s="1" t="s">
        <v>0</v>
      </c>
      <c r="B36" s="2">
        <v>45503</v>
      </c>
      <c r="C36" s="3" t="s">
        <v>220</v>
      </c>
      <c r="D36" s="4">
        <v>1566686602</v>
      </c>
      <c r="E36" s="5" t="s">
        <v>203</v>
      </c>
      <c r="F36" s="6" t="s">
        <v>204</v>
      </c>
      <c r="G36" s="7" t="s">
        <v>221</v>
      </c>
      <c r="H36" s="7" t="s">
        <v>222</v>
      </c>
      <c r="I36" s="8">
        <v>40</v>
      </c>
      <c r="J36" s="9" t="s">
        <v>223</v>
      </c>
      <c r="K36" s="10">
        <v>46468</v>
      </c>
      <c r="L36" s="10">
        <v>45404</v>
      </c>
      <c r="M36" s="11">
        <v>29.1</v>
      </c>
      <c r="N36" s="11">
        <f t="shared" si="0"/>
        <v>1164</v>
      </c>
      <c r="O36" s="4" t="s">
        <v>224</v>
      </c>
      <c r="P36" s="4" t="s">
        <v>7</v>
      </c>
      <c r="Q36" s="12">
        <v>0.32</v>
      </c>
      <c r="R36" s="4" t="s">
        <v>209</v>
      </c>
      <c r="S36" s="4" t="s">
        <v>28</v>
      </c>
    </row>
    <row r="37" spans="1:19" x14ac:dyDescent="0.25">
      <c r="A37" s="1" t="s">
        <v>0</v>
      </c>
      <c r="B37" s="2">
        <v>45503</v>
      </c>
      <c r="C37" s="3" t="s">
        <v>225</v>
      </c>
      <c r="D37" s="4">
        <v>616824650</v>
      </c>
      <c r="E37" s="5" t="s">
        <v>203</v>
      </c>
      <c r="F37" s="6" t="s">
        <v>204</v>
      </c>
      <c r="G37" s="7" t="s">
        <v>226</v>
      </c>
      <c r="H37" s="7" t="s">
        <v>227</v>
      </c>
      <c r="I37" s="8">
        <v>764</v>
      </c>
      <c r="J37" s="9" t="s">
        <v>228</v>
      </c>
      <c r="K37" s="10">
        <v>46149</v>
      </c>
      <c r="L37" s="10">
        <v>45419</v>
      </c>
      <c r="M37" s="11">
        <v>33.6</v>
      </c>
      <c r="N37" s="11">
        <f t="shared" si="0"/>
        <v>25670.400000000001</v>
      </c>
      <c r="O37" s="4" t="s">
        <v>229</v>
      </c>
      <c r="P37" s="4" t="s">
        <v>7</v>
      </c>
      <c r="Q37" s="12">
        <v>0.32</v>
      </c>
      <c r="R37" s="4" t="s">
        <v>209</v>
      </c>
      <c r="S37" s="4" t="s">
        <v>28</v>
      </c>
    </row>
    <row r="38" spans="1:19" x14ac:dyDescent="0.25">
      <c r="A38" s="1" t="s">
        <v>0</v>
      </c>
      <c r="B38" s="2">
        <v>45502</v>
      </c>
      <c r="C38" s="3" t="s">
        <v>230</v>
      </c>
      <c r="D38" s="4">
        <v>901708589</v>
      </c>
      <c r="E38" s="5" t="s">
        <v>231</v>
      </c>
      <c r="F38" s="6" t="s">
        <v>232</v>
      </c>
      <c r="G38" s="7" t="s">
        <v>233</v>
      </c>
      <c r="H38" s="7" t="s">
        <v>234</v>
      </c>
      <c r="I38" s="8">
        <v>72</v>
      </c>
      <c r="J38" s="9">
        <v>930073</v>
      </c>
      <c r="K38" s="10">
        <v>45963</v>
      </c>
      <c r="L38" s="10">
        <v>45232</v>
      </c>
      <c r="M38" s="11">
        <v>12.66</v>
      </c>
      <c r="N38" s="11">
        <f t="shared" si="0"/>
        <v>911.52</v>
      </c>
      <c r="O38" s="4" t="s">
        <v>235</v>
      </c>
      <c r="P38" s="4" t="s">
        <v>7</v>
      </c>
      <c r="Q38" s="12">
        <v>0.32</v>
      </c>
      <c r="R38" s="4" t="s">
        <v>236</v>
      </c>
      <c r="S38" s="4" t="s">
        <v>28</v>
      </c>
    </row>
    <row r="39" spans="1:19" x14ac:dyDescent="0.25">
      <c r="A39" s="1" t="s">
        <v>0</v>
      </c>
      <c r="B39" s="2">
        <v>45503</v>
      </c>
      <c r="C39" s="3" t="s">
        <v>237</v>
      </c>
      <c r="D39" s="4">
        <v>582683689</v>
      </c>
      <c r="E39" s="14" t="s">
        <v>238</v>
      </c>
      <c r="F39" s="6" t="s">
        <v>239</v>
      </c>
      <c r="G39" s="7" t="s">
        <v>240</v>
      </c>
      <c r="H39" s="7" t="s">
        <v>241</v>
      </c>
      <c r="I39" s="8">
        <v>108</v>
      </c>
      <c r="J39" s="9" t="s">
        <v>242</v>
      </c>
      <c r="K39" s="10">
        <v>45991</v>
      </c>
      <c r="L39" s="10">
        <v>45260</v>
      </c>
      <c r="M39" s="11">
        <v>11.07</v>
      </c>
      <c r="N39" s="11">
        <f t="shared" si="0"/>
        <v>1195.56</v>
      </c>
      <c r="O39" s="4" t="s">
        <v>243</v>
      </c>
      <c r="P39" s="4" t="s">
        <v>7</v>
      </c>
      <c r="Q39" s="12">
        <v>0.32</v>
      </c>
      <c r="R39" s="4" t="s">
        <v>244</v>
      </c>
      <c r="S39" s="4" t="s">
        <v>9</v>
      </c>
    </row>
    <row r="40" spans="1:19" x14ac:dyDescent="0.25">
      <c r="A40" s="1" t="s">
        <v>0</v>
      </c>
      <c r="B40" s="2">
        <v>45503</v>
      </c>
      <c r="C40" s="3" t="s">
        <v>245</v>
      </c>
      <c r="D40" s="4">
        <v>272269902</v>
      </c>
      <c r="E40" s="14" t="s">
        <v>238</v>
      </c>
      <c r="F40" s="6" t="s">
        <v>239</v>
      </c>
      <c r="G40" s="7" t="s">
        <v>246</v>
      </c>
      <c r="H40" s="7" t="s">
        <v>247</v>
      </c>
      <c r="I40" s="8">
        <v>64</v>
      </c>
      <c r="J40" s="9">
        <v>2402115</v>
      </c>
      <c r="K40" s="10">
        <v>46053</v>
      </c>
      <c r="L40" s="10">
        <v>46112</v>
      </c>
      <c r="M40" s="11">
        <v>130</v>
      </c>
      <c r="N40" s="11">
        <f t="shared" si="0"/>
        <v>8320</v>
      </c>
      <c r="O40" s="4" t="s">
        <v>248</v>
      </c>
      <c r="P40" s="4" t="s">
        <v>7</v>
      </c>
      <c r="Q40" s="12">
        <v>0.32</v>
      </c>
      <c r="R40" s="4" t="s">
        <v>249</v>
      </c>
      <c r="S40" s="4" t="s">
        <v>28</v>
      </c>
    </row>
    <row r="41" spans="1:19" x14ac:dyDescent="0.25">
      <c r="A41" s="1" t="s">
        <v>0</v>
      </c>
      <c r="B41" s="2">
        <v>45503</v>
      </c>
      <c r="C41" s="3" t="s">
        <v>250</v>
      </c>
      <c r="D41" s="4">
        <v>1982256524</v>
      </c>
      <c r="E41" s="14" t="s">
        <v>238</v>
      </c>
      <c r="F41" s="6" t="s">
        <v>239</v>
      </c>
      <c r="G41" s="7" t="s">
        <v>251</v>
      </c>
      <c r="H41" s="7" t="s">
        <v>252</v>
      </c>
      <c r="I41" s="8">
        <v>4</v>
      </c>
      <c r="J41" s="9" t="s">
        <v>253</v>
      </c>
      <c r="K41" s="10">
        <v>46112</v>
      </c>
      <c r="L41" s="10">
        <v>45382</v>
      </c>
      <c r="M41" s="11">
        <v>280</v>
      </c>
      <c r="N41" s="11">
        <f t="shared" si="0"/>
        <v>1120</v>
      </c>
      <c r="O41" s="4" t="s">
        <v>254</v>
      </c>
      <c r="P41" s="4" t="s">
        <v>7</v>
      </c>
      <c r="Q41" s="12">
        <v>0.32</v>
      </c>
      <c r="R41" s="4" t="s">
        <v>244</v>
      </c>
      <c r="S41" s="4" t="s">
        <v>9</v>
      </c>
    </row>
    <row r="42" spans="1:19" x14ac:dyDescent="0.25">
      <c r="A42" s="1" t="s">
        <v>0</v>
      </c>
      <c r="B42" s="2">
        <v>45503</v>
      </c>
      <c r="C42" s="3" t="s">
        <v>255</v>
      </c>
      <c r="D42" s="4">
        <v>628788831</v>
      </c>
      <c r="E42" s="14" t="s">
        <v>238</v>
      </c>
      <c r="F42" s="6" t="s">
        <v>239</v>
      </c>
      <c r="G42" s="7" t="s">
        <v>256</v>
      </c>
      <c r="H42" s="7" t="s">
        <v>257</v>
      </c>
      <c r="I42" s="8">
        <v>20</v>
      </c>
      <c r="J42" s="9" t="s">
        <v>258</v>
      </c>
      <c r="K42" s="10">
        <v>46203</v>
      </c>
      <c r="L42" s="10">
        <v>45473</v>
      </c>
      <c r="M42" s="11">
        <v>62</v>
      </c>
      <c r="N42" s="11">
        <f t="shared" si="0"/>
        <v>1240</v>
      </c>
      <c r="O42" s="4" t="s">
        <v>259</v>
      </c>
      <c r="P42" s="4" t="s">
        <v>7</v>
      </c>
      <c r="Q42" s="12">
        <v>0.32</v>
      </c>
      <c r="R42" s="4" t="s">
        <v>244</v>
      </c>
      <c r="S42" s="4" t="s">
        <v>9</v>
      </c>
    </row>
    <row r="43" spans="1:19" x14ac:dyDescent="0.25">
      <c r="A43" s="1" t="s">
        <v>0</v>
      </c>
      <c r="B43" s="2">
        <v>45503</v>
      </c>
      <c r="C43" s="3" t="s">
        <v>260</v>
      </c>
      <c r="D43" s="4">
        <v>473887994</v>
      </c>
      <c r="E43" s="14" t="s">
        <v>238</v>
      </c>
      <c r="F43" s="6" t="s">
        <v>239</v>
      </c>
      <c r="G43" s="7" t="s">
        <v>261</v>
      </c>
      <c r="H43" s="7" t="s">
        <v>262</v>
      </c>
      <c r="I43" s="8">
        <v>74</v>
      </c>
      <c r="J43" s="9" t="s">
        <v>263</v>
      </c>
      <c r="K43" s="10">
        <v>45930</v>
      </c>
      <c r="L43" s="10">
        <v>45199</v>
      </c>
      <c r="M43" s="11">
        <v>40.53</v>
      </c>
      <c r="N43" s="11">
        <f t="shared" si="0"/>
        <v>2999.2200000000003</v>
      </c>
      <c r="O43" s="4" t="s">
        <v>264</v>
      </c>
      <c r="P43" s="4" t="s">
        <v>7</v>
      </c>
      <c r="Q43" s="12">
        <v>0.32</v>
      </c>
      <c r="R43" s="4" t="s">
        <v>249</v>
      </c>
      <c r="S43" s="4" t="s">
        <v>28</v>
      </c>
    </row>
    <row r="44" spans="1:19" x14ac:dyDescent="0.25">
      <c r="A44" s="1" t="s">
        <v>0</v>
      </c>
      <c r="B44" s="2">
        <v>45503</v>
      </c>
      <c r="C44" s="3" t="s">
        <v>265</v>
      </c>
      <c r="D44" s="4">
        <v>2032697793</v>
      </c>
      <c r="E44" s="5" t="s">
        <v>266</v>
      </c>
      <c r="F44" s="6" t="s">
        <v>267</v>
      </c>
      <c r="G44" s="7" t="s">
        <v>268</v>
      </c>
      <c r="H44" s="7" t="s">
        <v>269</v>
      </c>
      <c r="I44" s="8">
        <v>42</v>
      </c>
      <c r="J44" s="9" t="s">
        <v>270</v>
      </c>
      <c r="K44" s="10">
        <v>46619</v>
      </c>
      <c r="L44" s="10">
        <v>45158</v>
      </c>
      <c r="M44" s="11">
        <v>2826.09</v>
      </c>
      <c r="N44" s="11">
        <f t="shared" si="0"/>
        <v>118695.78</v>
      </c>
      <c r="O44" s="4" t="s">
        <v>271</v>
      </c>
      <c r="P44" s="4" t="s">
        <v>7</v>
      </c>
      <c r="Q44" s="12">
        <v>0.32</v>
      </c>
      <c r="R44" s="4" t="s">
        <v>272</v>
      </c>
      <c r="S44" s="4" t="s">
        <v>28</v>
      </c>
    </row>
    <row r="45" spans="1:19" x14ac:dyDescent="0.25">
      <c r="A45" s="1" t="s">
        <v>0</v>
      </c>
      <c r="B45" s="2">
        <v>45503</v>
      </c>
      <c r="C45" s="3" t="s">
        <v>273</v>
      </c>
      <c r="D45" s="4">
        <v>1936552553</v>
      </c>
      <c r="E45" s="5" t="s">
        <v>274</v>
      </c>
      <c r="F45" s="6" t="s">
        <v>275</v>
      </c>
      <c r="G45" s="7" t="s">
        <v>276</v>
      </c>
      <c r="H45" s="7" t="s">
        <v>277</v>
      </c>
      <c r="I45" s="8">
        <v>2992</v>
      </c>
      <c r="J45" s="9">
        <v>51076241</v>
      </c>
      <c r="K45" s="10">
        <v>2992</v>
      </c>
      <c r="L45" s="10">
        <v>45413</v>
      </c>
      <c r="M45" s="11">
        <v>0.54</v>
      </c>
      <c r="N45" s="11">
        <f t="shared" si="0"/>
        <v>1615.68</v>
      </c>
      <c r="O45" s="4" t="s">
        <v>163</v>
      </c>
      <c r="P45" s="4" t="s">
        <v>7</v>
      </c>
      <c r="Q45" s="12">
        <v>0.32</v>
      </c>
      <c r="R45" s="4" t="s">
        <v>278</v>
      </c>
      <c r="S45" s="4" t="s">
        <v>69</v>
      </c>
    </row>
    <row r="46" spans="1:19" x14ac:dyDescent="0.25">
      <c r="A46" s="1" t="s">
        <v>0</v>
      </c>
      <c r="B46" s="2">
        <v>45503</v>
      </c>
      <c r="C46" s="3" t="s">
        <v>279</v>
      </c>
      <c r="D46" s="4">
        <v>2435806502</v>
      </c>
      <c r="E46" s="5" t="s">
        <v>274</v>
      </c>
      <c r="F46" s="6" t="s">
        <v>275</v>
      </c>
      <c r="G46" s="7" t="s">
        <v>280</v>
      </c>
      <c r="H46" s="7" t="s">
        <v>281</v>
      </c>
      <c r="I46" s="8">
        <v>2992</v>
      </c>
      <c r="J46" s="9">
        <v>41076245</v>
      </c>
      <c r="K46" s="10">
        <v>2992</v>
      </c>
      <c r="L46" s="10">
        <v>45383</v>
      </c>
      <c r="M46" s="11">
        <v>0.54</v>
      </c>
      <c r="N46" s="11">
        <f t="shared" si="0"/>
        <v>1615.68</v>
      </c>
      <c r="O46" s="4" t="s">
        <v>163</v>
      </c>
      <c r="P46" s="4" t="s">
        <v>7</v>
      </c>
      <c r="Q46" s="12">
        <v>0.32</v>
      </c>
      <c r="R46" s="4" t="s">
        <v>278</v>
      </c>
      <c r="S46" s="4" t="s">
        <v>69</v>
      </c>
    </row>
    <row r="47" spans="1:19" x14ac:dyDescent="0.25">
      <c r="A47" s="1" t="s">
        <v>0</v>
      </c>
      <c r="B47" s="2">
        <v>45495</v>
      </c>
      <c r="C47" s="3" t="s">
        <v>282</v>
      </c>
      <c r="D47" s="4">
        <v>1391497934</v>
      </c>
      <c r="E47" s="5" t="s">
        <v>283</v>
      </c>
      <c r="F47" s="6" t="s">
        <v>284</v>
      </c>
      <c r="G47" s="7" t="s">
        <v>285</v>
      </c>
      <c r="H47" s="7" t="s">
        <v>286</v>
      </c>
      <c r="I47" s="8">
        <v>10260</v>
      </c>
      <c r="J47" s="9" t="s">
        <v>287</v>
      </c>
      <c r="K47" s="10">
        <v>46056</v>
      </c>
      <c r="L47" s="10">
        <v>45419</v>
      </c>
      <c r="M47" s="11">
        <v>117.13</v>
      </c>
      <c r="N47" s="11">
        <f t="shared" si="0"/>
        <v>1201753.8</v>
      </c>
      <c r="O47" s="4" t="s">
        <v>288</v>
      </c>
      <c r="P47" s="4" t="s">
        <v>7</v>
      </c>
      <c r="Q47" s="12" t="s">
        <v>289</v>
      </c>
      <c r="R47" s="4" t="s">
        <v>290</v>
      </c>
      <c r="S47" s="4" t="s">
        <v>69</v>
      </c>
    </row>
    <row r="48" spans="1:19" x14ac:dyDescent="0.25">
      <c r="A48" s="1" t="s">
        <v>0</v>
      </c>
      <c r="B48" s="2">
        <v>45498</v>
      </c>
      <c r="C48" s="3" t="s">
        <v>291</v>
      </c>
      <c r="D48" s="4">
        <v>2150208226</v>
      </c>
      <c r="E48" s="5" t="s">
        <v>292</v>
      </c>
      <c r="F48" s="6" t="s">
        <v>293</v>
      </c>
      <c r="G48" s="7" t="s">
        <v>294</v>
      </c>
      <c r="H48" s="7" t="s">
        <v>295</v>
      </c>
      <c r="I48" s="8">
        <v>752</v>
      </c>
      <c r="J48" s="9">
        <v>300242</v>
      </c>
      <c r="K48" s="10">
        <v>47238</v>
      </c>
      <c r="L48" s="10">
        <v>45412</v>
      </c>
      <c r="M48" s="11">
        <v>83.2</v>
      </c>
      <c r="N48" s="11">
        <f t="shared" si="0"/>
        <v>62566.400000000001</v>
      </c>
      <c r="O48" s="4" t="s">
        <v>296</v>
      </c>
      <c r="P48" s="4" t="s">
        <v>7</v>
      </c>
      <c r="Q48" s="12">
        <v>0.32</v>
      </c>
      <c r="R48" s="4" t="s">
        <v>297</v>
      </c>
      <c r="S48" s="4" t="s">
        <v>69</v>
      </c>
    </row>
    <row r="49" spans="1:19" x14ac:dyDescent="0.25">
      <c r="A49" s="1" t="s">
        <v>0</v>
      </c>
      <c r="B49" s="2">
        <v>45492</v>
      </c>
      <c r="C49" s="3" t="s">
        <v>298</v>
      </c>
      <c r="D49" s="4">
        <v>2149399392</v>
      </c>
      <c r="E49" s="5" t="s">
        <v>299</v>
      </c>
      <c r="F49" s="6" t="s">
        <v>300</v>
      </c>
      <c r="G49" s="7" t="s">
        <v>301</v>
      </c>
      <c r="H49" s="7" t="s">
        <v>302</v>
      </c>
      <c r="I49" s="8">
        <v>155</v>
      </c>
      <c r="J49" s="9" t="s">
        <v>303</v>
      </c>
      <c r="K49" s="10">
        <v>46174</v>
      </c>
      <c r="L49" s="10">
        <v>45444</v>
      </c>
      <c r="M49" s="11">
        <v>84</v>
      </c>
      <c r="N49" s="11">
        <f t="shared" si="0"/>
        <v>13020</v>
      </c>
      <c r="O49" s="4" t="s">
        <v>304</v>
      </c>
      <c r="P49" s="4" t="s">
        <v>7</v>
      </c>
      <c r="Q49" s="12" t="s">
        <v>171</v>
      </c>
      <c r="R49" s="4" t="s">
        <v>305</v>
      </c>
      <c r="S49" s="4" t="s">
        <v>306</v>
      </c>
    </row>
    <row r="50" spans="1:19" x14ac:dyDescent="0.25">
      <c r="A50" s="1" t="s">
        <v>0</v>
      </c>
      <c r="B50" s="2">
        <v>45483</v>
      </c>
      <c r="C50" s="3" t="s">
        <v>307</v>
      </c>
      <c r="D50" s="4">
        <v>725610615</v>
      </c>
      <c r="E50" s="5" t="s">
        <v>308</v>
      </c>
      <c r="F50" s="6" t="s">
        <v>309</v>
      </c>
      <c r="G50" s="7" t="s">
        <v>310</v>
      </c>
      <c r="H50" s="7" t="s">
        <v>311</v>
      </c>
      <c r="I50" s="8">
        <v>1</v>
      </c>
      <c r="J50" s="9" t="s">
        <v>312</v>
      </c>
      <c r="K50" s="10">
        <v>46053</v>
      </c>
      <c r="L50" s="10">
        <v>45341</v>
      </c>
      <c r="M50" s="11">
        <v>600</v>
      </c>
      <c r="N50" s="11">
        <f t="shared" si="0"/>
        <v>600</v>
      </c>
      <c r="O50" s="4" t="s">
        <v>313</v>
      </c>
      <c r="P50" s="4" t="s">
        <v>314</v>
      </c>
      <c r="Q50" s="12" t="s">
        <v>26</v>
      </c>
      <c r="R50" s="4" t="s">
        <v>315</v>
      </c>
      <c r="S50" s="4" t="s">
        <v>316</v>
      </c>
    </row>
    <row r="51" spans="1:19" x14ac:dyDescent="0.25">
      <c r="A51" s="1" t="s">
        <v>0</v>
      </c>
      <c r="B51" s="2">
        <v>45483</v>
      </c>
      <c r="C51" s="3" t="s">
        <v>317</v>
      </c>
      <c r="D51" s="4">
        <v>1734639049</v>
      </c>
      <c r="E51" s="5" t="s">
        <v>308</v>
      </c>
      <c r="F51" s="6" t="s">
        <v>309</v>
      </c>
      <c r="G51" s="7" t="s">
        <v>310</v>
      </c>
      <c r="H51" s="7" t="s">
        <v>311</v>
      </c>
      <c r="I51" s="8">
        <v>17</v>
      </c>
      <c r="J51" s="9" t="s">
        <v>312</v>
      </c>
      <c r="K51" s="10">
        <v>46053</v>
      </c>
      <c r="L51" s="10">
        <v>45341</v>
      </c>
      <c r="M51" s="11">
        <v>600</v>
      </c>
      <c r="N51" s="11">
        <f t="shared" si="0"/>
        <v>10200</v>
      </c>
      <c r="O51" s="4" t="s">
        <v>313</v>
      </c>
      <c r="P51" s="4" t="s">
        <v>314</v>
      </c>
      <c r="Q51" s="12" t="s">
        <v>49</v>
      </c>
      <c r="R51" s="4" t="s">
        <v>315</v>
      </c>
      <c r="S51" s="4" t="s">
        <v>316</v>
      </c>
    </row>
    <row r="52" spans="1:19" x14ac:dyDescent="0.25">
      <c r="A52" s="1" t="s">
        <v>0</v>
      </c>
      <c r="B52" s="2">
        <v>45483</v>
      </c>
      <c r="C52" s="3" t="s">
        <v>318</v>
      </c>
      <c r="D52" s="4">
        <v>1498788301</v>
      </c>
      <c r="E52" s="14" t="s">
        <v>319</v>
      </c>
      <c r="F52" s="6" t="s">
        <v>320</v>
      </c>
      <c r="G52" s="7" t="s">
        <v>321</v>
      </c>
      <c r="H52" s="7" t="s">
        <v>322</v>
      </c>
      <c r="I52" s="8">
        <v>3</v>
      </c>
      <c r="J52" s="9" t="s">
        <v>323</v>
      </c>
      <c r="K52" s="10">
        <v>46081</v>
      </c>
      <c r="L52" s="10">
        <v>45336</v>
      </c>
      <c r="M52" s="11">
        <v>1500</v>
      </c>
      <c r="N52" s="11">
        <f t="shared" si="0"/>
        <v>4500</v>
      </c>
      <c r="O52" s="4" t="s">
        <v>324</v>
      </c>
      <c r="P52" s="4" t="s">
        <v>7</v>
      </c>
      <c r="Q52" s="12" t="s">
        <v>49</v>
      </c>
      <c r="R52" s="4" t="s">
        <v>325</v>
      </c>
      <c r="S52" s="4" t="s">
        <v>326</v>
      </c>
    </row>
    <row r="53" spans="1:19" x14ac:dyDescent="0.25">
      <c r="A53" s="1" t="s">
        <v>0</v>
      </c>
      <c r="B53" s="2">
        <v>45499</v>
      </c>
      <c r="C53" s="3" t="s">
        <v>327</v>
      </c>
      <c r="D53" s="4">
        <v>3550441389</v>
      </c>
      <c r="E53" s="5" t="s">
        <v>328</v>
      </c>
      <c r="F53" s="6" t="s">
        <v>329</v>
      </c>
      <c r="G53" s="7" t="s">
        <v>330</v>
      </c>
      <c r="H53" s="7" t="s">
        <v>331</v>
      </c>
      <c r="I53" s="8">
        <v>60</v>
      </c>
      <c r="J53" s="9" t="s">
        <v>332</v>
      </c>
      <c r="K53" s="10">
        <v>46053</v>
      </c>
      <c r="L53" s="10">
        <v>44984</v>
      </c>
      <c r="M53" s="11">
        <v>1268.6300000000001</v>
      </c>
      <c r="N53" s="11">
        <f t="shared" si="0"/>
        <v>76117.8</v>
      </c>
      <c r="O53" s="4" t="s">
        <v>333</v>
      </c>
      <c r="P53" s="4" t="s">
        <v>144</v>
      </c>
      <c r="Q53" s="12">
        <v>0.32</v>
      </c>
      <c r="R53" s="4" t="s">
        <v>334</v>
      </c>
      <c r="S53" s="4" t="s">
        <v>9</v>
      </c>
    </row>
    <row r="54" spans="1:19" x14ac:dyDescent="0.25">
      <c r="A54" s="1" t="s">
        <v>0</v>
      </c>
      <c r="B54" s="2">
        <v>45502</v>
      </c>
      <c r="C54" s="3" t="s">
        <v>335</v>
      </c>
      <c r="D54" s="4">
        <v>3292223</v>
      </c>
      <c r="E54" s="5" t="s">
        <v>336</v>
      </c>
      <c r="F54" s="6" t="s">
        <v>337</v>
      </c>
      <c r="G54" s="7" t="s">
        <v>338</v>
      </c>
      <c r="H54" s="7" t="s">
        <v>339</v>
      </c>
      <c r="I54" s="8">
        <v>1560</v>
      </c>
      <c r="J54" s="9" t="s">
        <v>340</v>
      </c>
      <c r="K54" s="10">
        <v>47288</v>
      </c>
      <c r="L54" s="10">
        <v>45462</v>
      </c>
      <c r="M54" s="11">
        <v>62.27</v>
      </c>
      <c r="N54" s="11">
        <f t="shared" si="0"/>
        <v>97141.200000000012</v>
      </c>
      <c r="O54" s="4" t="s">
        <v>341</v>
      </c>
      <c r="P54" s="4" t="s">
        <v>7</v>
      </c>
      <c r="Q54" s="12">
        <v>0.32</v>
      </c>
      <c r="R54" s="4" t="s">
        <v>342</v>
      </c>
      <c r="S54" s="4" t="s">
        <v>306</v>
      </c>
    </row>
    <row r="55" spans="1:19" x14ac:dyDescent="0.25">
      <c r="A55" s="1" t="s">
        <v>0</v>
      </c>
      <c r="B55" s="2">
        <v>45502</v>
      </c>
      <c r="C55" s="3" t="s">
        <v>343</v>
      </c>
      <c r="D55" s="4">
        <v>1670881556</v>
      </c>
      <c r="E55" s="5" t="s">
        <v>336</v>
      </c>
      <c r="F55" s="6" t="s">
        <v>337</v>
      </c>
      <c r="G55" s="7" t="s">
        <v>344</v>
      </c>
      <c r="H55" s="7" t="s">
        <v>345</v>
      </c>
      <c r="I55" s="8">
        <v>3114</v>
      </c>
      <c r="J55" s="9" t="s">
        <v>346</v>
      </c>
      <c r="K55" s="10">
        <v>47009</v>
      </c>
      <c r="L55" s="10">
        <v>45182</v>
      </c>
      <c r="M55" s="11">
        <v>54.97</v>
      </c>
      <c r="N55" s="11">
        <f t="shared" si="0"/>
        <v>171176.58</v>
      </c>
      <c r="O55" s="4" t="s">
        <v>341</v>
      </c>
      <c r="P55" s="4" t="s">
        <v>7</v>
      </c>
      <c r="Q55" s="12">
        <v>0.32</v>
      </c>
      <c r="R55" s="4" t="s">
        <v>342</v>
      </c>
      <c r="S55" s="4" t="s">
        <v>306</v>
      </c>
    </row>
    <row r="56" spans="1:19" x14ac:dyDescent="0.25">
      <c r="A56" s="1" t="s">
        <v>0</v>
      </c>
      <c r="B56" s="2">
        <v>45502</v>
      </c>
      <c r="C56" s="3" t="s">
        <v>347</v>
      </c>
      <c r="D56" s="4">
        <v>2419397156</v>
      </c>
      <c r="E56" s="5" t="s">
        <v>336</v>
      </c>
      <c r="F56" s="6" t="s">
        <v>337</v>
      </c>
      <c r="G56" s="7" t="s">
        <v>348</v>
      </c>
      <c r="H56" s="7" t="s">
        <v>349</v>
      </c>
      <c r="I56" s="8" t="s">
        <v>350</v>
      </c>
      <c r="J56" s="9" t="s">
        <v>351</v>
      </c>
      <c r="K56" s="10" t="s">
        <v>352</v>
      </c>
      <c r="L56" s="10" t="s">
        <v>353</v>
      </c>
      <c r="M56" s="11">
        <v>167.47</v>
      </c>
      <c r="N56" s="11">
        <f>M56*1022</f>
        <v>171154.34</v>
      </c>
      <c r="O56" s="4" t="s">
        <v>341</v>
      </c>
      <c r="P56" s="4" t="s">
        <v>7</v>
      </c>
      <c r="Q56" s="12">
        <v>0.32</v>
      </c>
      <c r="R56" s="4" t="s">
        <v>354</v>
      </c>
      <c r="S56" s="4" t="s">
        <v>9</v>
      </c>
    </row>
    <row r="57" spans="1:19" x14ac:dyDescent="0.25">
      <c r="A57" s="1" t="s">
        <v>0</v>
      </c>
      <c r="B57" s="2">
        <v>45502</v>
      </c>
      <c r="C57" s="3" t="s">
        <v>355</v>
      </c>
      <c r="D57" s="4">
        <v>301064014</v>
      </c>
      <c r="E57" s="5" t="s">
        <v>336</v>
      </c>
      <c r="F57" s="6" t="s">
        <v>337</v>
      </c>
      <c r="G57" s="7" t="s">
        <v>356</v>
      </c>
      <c r="H57" s="7" t="s">
        <v>357</v>
      </c>
      <c r="I57" s="8">
        <v>2274</v>
      </c>
      <c r="J57" s="9">
        <v>45352</v>
      </c>
      <c r="K57" s="10">
        <v>47135</v>
      </c>
      <c r="L57" s="10">
        <v>45308</v>
      </c>
      <c r="M57" s="11">
        <v>63.47</v>
      </c>
      <c r="N57" s="11">
        <f t="shared" si="0"/>
        <v>144330.78</v>
      </c>
      <c r="O57" s="4" t="s">
        <v>341</v>
      </c>
      <c r="P57" s="4" t="s">
        <v>7</v>
      </c>
      <c r="Q57" s="12">
        <v>0.32</v>
      </c>
      <c r="R57" s="4" t="s">
        <v>358</v>
      </c>
      <c r="S57" s="4" t="s">
        <v>69</v>
      </c>
    </row>
    <row r="58" spans="1:19" x14ac:dyDescent="0.25">
      <c r="A58" s="1" t="s">
        <v>0</v>
      </c>
      <c r="B58" s="2">
        <v>45502</v>
      </c>
      <c r="C58" s="3" t="s">
        <v>359</v>
      </c>
      <c r="D58" s="4">
        <v>531465324</v>
      </c>
      <c r="E58" s="5" t="s">
        <v>336</v>
      </c>
      <c r="F58" s="6" t="s">
        <v>337</v>
      </c>
      <c r="G58" s="7" t="s">
        <v>360</v>
      </c>
      <c r="H58" s="7" t="s">
        <v>361</v>
      </c>
      <c r="I58" s="8">
        <v>1138</v>
      </c>
      <c r="J58" s="9" t="s">
        <v>362</v>
      </c>
      <c r="K58" s="10">
        <v>47267</v>
      </c>
      <c r="L58" s="10">
        <v>45441</v>
      </c>
      <c r="M58" s="11">
        <v>38.270000000000003</v>
      </c>
      <c r="N58" s="11">
        <f t="shared" si="0"/>
        <v>43551.26</v>
      </c>
      <c r="O58" s="4" t="s">
        <v>341</v>
      </c>
      <c r="P58" s="4" t="s">
        <v>7</v>
      </c>
      <c r="Q58" s="12">
        <v>0.32</v>
      </c>
      <c r="R58" s="4" t="s">
        <v>354</v>
      </c>
      <c r="S58" s="4" t="s">
        <v>9</v>
      </c>
    </row>
    <row r="59" spans="1:19" x14ac:dyDescent="0.25">
      <c r="A59" s="1" t="s">
        <v>0</v>
      </c>
      <c r="B59" s="2">
        <v>45502</v>
      </c>
      <c r="C59" s="3" t="s">
        <v>363</v>
      </c>
      <c r="D59" s="4">
        <v>1204813244</v>
      </c>
      <c r="E59" s="5" t="s">
        <v>336</v>
      </c>
      <c r="F59" s="6" t="s">
        <v>337</v>
      </c>
      <c r="G59" s="7" t="s">
        <v>364</v>
      </c>
      <c r="H59" s="7" t="s">
        <v>365</v>
      </c>
      <c r="I59" s="8" t="s">
        <v>366</v>
      </c>
      <c r="J59" s="9" t="s">
        <v>351</v>
      </c>
      <c r="K59" s="10" t="s">
        <v>352</v>
      </c>
      <c r="L59" s="10" t="s">
        <v>353</v>
      </c>
      <c r="M59" s="11">
        <v>167.47</v>
      </c>
      <c r="N59" s="11">
        <f>M59*1144</f>
        <v>191585.68</v>
      </c>
      <c r="O59" s="4" t="s">
        <v>341</v>
      </c>
      <c r="P59" s="4" t="s">
        <v>7</v>
      </c>
      <c r="Q59" s="12">
        <v>0.32</v>
      </c>
      <c r="R59" s="4" t="s">
        <v>354</v>
      </c>
      <c r="S59" s="4" t="s">
        <v>9</v>
      </c>
    </row>
    <row r="60" spans="1:19" x14ac:dyDescent="0.25">
      <c r="A60" s="1" t="s">
        <v>0</v>
      </c>
      <c r="B60" s="2">
        <v>45502</v>
      </c>
      <c r="C60" s="3" t="s">
        <v>367</v>
      </c>
      <c r="D60" s="4">
        <v>2094983152</v>
      </c>
      <c r="E60" s="5" t="s">
        <v>336</v>
      </c>
      <c r="F60" s="6" t="s">
        <v>337</v>
      </c>
      <c r="G60" s="7" t="s">
        <v>368</v>
      </c>
      <c r="H60" s="7" t="s">
        <v>369</v>
      </c>
      <c r="I60" s="8">
        <v>800</v>
      </c>
      <c r="J60" s="9" t="s">
        <v>370</v>
      </c>
      <c r="K60" s="10">
        <v>47309</v>
      </c>
      <c r="L60" s="10">
        <v>45483</v>
      </c>
      <c r="M60" s="11">
        <v>6.47</v>
      </c>
      <c r="N60" s="11">
        <f t="shared" si="0"/>
        <v>5176</v>
      </c>
      <c r="O60" s="4" t="s">
        <v>341</v>
      </c>
      <c r="P60" s="4" t="s">
        <v>7</v>
      </c>
      <c r="Q60" s="12">
        <v>0.32</v>
      </c>
      <c r="R60" s="4" t="s">
        <v>358</v>
      </c>
      <c r="S60" s="4" t="s">
        <v>69</v>
      </c>
    </row>
    <row r="61" spans="1:19" x14ac:dyDescent="0.25">
      <c r="A61" s="1" t="s">
        <v>0</v>
      </c>
      <c r="B61" s="2">
        <v>45502</v>
      </c>
      <c r="C61" s="3" t="s">
        <v>371</v>
      </c>
      <c r="D61" s="4">
        <v>368128320</v>
      </c>
      <c r="E61" s="5" t="s">
        <v>336</v>
      </c>
      <c r="F61" s="6" t="s">
        <v>337</v>
      </c>
      <c r="G61" s="7" t="s">
        <v>372</v>
      </c>
      <c r="H61" s="7" t="s">
        <v>373</v>
      </c>
      <c r="I61" s="8">
        <v>740</v>
      </c>
      <c r="J61" s="9" t="s">
        <v>374</v>
      </c>
      <c r="K61" s="10">
        <v>47100</v>
      </c>
      <c r="L61" s="10">
        <v>45273</v>
      </c>
      <c r="M61" s="11">
        <v>109.47</v>
      </c>
      <c r="N61" s="11">
        <f t="shared" si="0"/>
        <v>81007.8</v>
      </c>
      <c r="O61" s="4" t="s">
        <v>341</v>
      </c>
      <c r="P61" s="4" t="s">
        <v>7</v>
      </c>
      <c r="Q61" s="12">
        <v>0.32</v>
      </c>
      <c r="R61" s="4" t="s">
        <v>358</v>
      </c>
      <c r="S61" s="4" t="s">
        <v>69</v>
      </c>
    </row>
    <row r="62" spans="1:19" x14ac:dyDescent="0.25">
      <c r="A62" s="1" t="s">
        <v>0</v>
      </c>
      <c r="B62" s="2">
        <v>45502</v>
      </c>
      <c r="C62" s="3" t="s">
        <v>375</v>
      </c>
      <c r="D62" s="4">
        <v>471709321</v>
      </c>
      <c r="E62" s="5" t="s">
        <v>336</v>
      </c>
      <c r="F62" s="6" t="s">
        <v>337</v>
      </c>
      <c r="G62" s="7" t="s">
        <v>376</v>
      </c>
      <c r="H62" s="7" t="s">
        <v>377</v>
      </c>
      <c r="I62" s="8" t="s">
        <v>378</v>
      </c>
      <c r="J62" s="9" t="s">
        <v>379</v>
      </c>
      <c r="K62" s="10" t="s">
        <v>380</v>
      </c>
      <c r="L62" s="10" t="s">
        <v>381</v>
      </c>
      <c r="M62" s="11">
        <v>164.47</v>
      </c>
      <c r="N62" s="11">
        <f>M62*906</f>
        <v>149009.82</v>
      </c>
      <c r="O62" s="4" t="s">
        <v>341</v>
      </c>
      <c r="P62" s="4" t="s">
        <v>7</v>
      </c>
      <c r="Q62" s="12">
        <v>0.32</v>
      </c>
      <c r="R62" s="4" t="s">
        <v>358</v>
      </c>
      <c r="S62" s="4" t="s">
        <v>69</v>
      </c>
    </row>
    <row r="63" spans="1:19" x14ac:dyDescent="0.25">
      <c r="A63" s="1" t="s">
        <v>0</v>
      </c>
      <c r="B63" s="2">
        <v>45502</v>
      </c>
      <c r="C63" s="3" t="s">
        <v>382</v>
      </c>
      <c r="D63" s="4">
        <v>2605046769</v>
      </c>
      <c r="E63" s="5" t="s">
        <v>336</v>
      </c>
      <c r="F63" s="6" t="s">
        <v>337</v>
      </c>
      <c r="G63" s="7" t="s">
        <v>383</v>
      </c>
      <c r="H63" s="7" t="s">
        <v>384</v>
      </c>
      <c r="I63" s="8">
        <v>318</v>
      </c>
      <c r="J63" s="9" t="s">
        <v>385</v>
      </c>
      <c r="K63" s="10">
        <v>47225</v>
      </c>
      <c r="L63" s="10">
        <v>45399</v>
      </c>
      <c r="M63" s="11">
        <v>227.47</v>
      </c>
      <c r="N63" s="11">
        <f t="shared" si="0"/>
        <v>72335.460000000006</v>
      </c>
      <c r="O63" s="4" t="s">
        <v>341</v>
      </c>
      <c r="P63" s="4" t="s">
        <v>7</v>
      </c>
      <c r="Q63" s="12">
        <v>0.32</v>
      </c>
      <c r="R63" s="4" t="s">
        <v>358</v>
      </c>
      <c r="S63" s="4" t="s">
        <v>69</v>
      </c>
    </row>
    <row r="64" spans="1:19" x14ac:dyDescent="0.25">
      <c r="A64" s="1" t="s">
        <v>0</v>
      </c>
      <c r="B64" s="2">
        <v>45502</v>
      </c>
      <c r="C64" s="3" t="s">
        <v>386</v>
      </c>
      <c r="D64" s="4">
        <v>3852711774</v>
      </c>
      <c r="E64" s="5" t="s">
        <v>336</v>
      </c>
      <c r="F64" s="6" t="s">
        <v>337</v>
      </c>
      <c r="G64" s="7" t="s">
        <v>387</v>
      </c>
      <c r="H64" s="7" t="s">
        <v>388</v>
      </c>
      <c r="I64" s="8">
        <v>682</v>
      </c>
      <c r="J64" s="9">
        <v>45597</v>
      </c>
      <c r="K64" s="10">
        <v>47190</v>
      </c>
      <c r="L64" s="10">
        <v>45364</v>
      </c>
      <c r="M64" s="11">
        <v>9.77</v>
      </c>
      <c r="N64" s="11">
        <f t="shared" si="0"/>
        <v>6663.1399999999994</v>
      </c>
      <c r="O64" s="4" t="s">
        <v>341</v>
      </c>
      <c r="P64" s="4" t="s">
        <v>7</v>
      </c>
      <c r="Q64" s="12">
        <v>0.32</v>
      </c>
      <c r="R64" s="4" t="s">
        <v>358</v>
      </c>
      <c r="S64" s="4" t="s">
        <v>69</v>
      </c>
    </row>
    <row r="65" spans="1:19" x14ac:dyDescent="0.25">
      <c r="A65" s="1" t="s">
        <v>0</v>
      </c>
      <c r="B65" s="2">
        <v>45502</v>
      </c>
      <c r="C65" s="3" t="s">
        <v>389</v>
      </c>
      <c r="D65" s="4">
        <v>2635274860</v>
      </c>
      <c r="E65" s="5" t="s">
        <v>336</v>
      </c>
      <c r="F65" s="6" t="s">
        <v>337</v>
      </c>
      <c r="G65" s="7" t="s">
        <v>390</v>
      </c>
      <c r="H65" s="7" t="s">
        <v>391</v>
      </c>
      <c r="I65" s="8">
        <v>600</v>
      </c>
      <c r="J65" s="9">
        <v>45444</v>
      </c>
      <c r="K65" s="10">
        <v>46905</v>
      </c>
      <c r="L65" s="10">
        <v>45444</v>
      </c>
      <c r="M65" s="11">
        <v>203.97</v>
      </c>
      <c r="N65" s="11">
        <f t="shared" si="0"/>
        <v>122382</v>
      </c>
      <c r="O65" s="4" t="s">
        <v>341</v>
      </c>
      <c r="P65" s="4" t="s">
        <v>7</v>
      </c>
      <c r="Q65" s="12">
        <v>0.32</v>
      </c>
      <c r="R65" s="4" t="s">
        <v>354</v>
      </c>
      <c r="S65" s="4" t="s">
        <v>9</v>
      </c>
    </row>
    <row r="66" spans="1:19" x14ac:dyDescent="0.25">
      <c r="A66" s="1" t="s">
        <v>0</v>
      </c>
      <c r="B66" s="2">
        <v>45502</v>
      </c>
      <c r="C66" s="3" t="s">
        <v>392</v>
      </c>
      <c r="D66" s="4">
        <v>1856867052</v>
      </c>
      <c r="E66" s="5" t="s">
        <v>336</v>
      </c>
      <c r="F66" s="6" t="s">
        <v>337</v>
      </c>
      <c r="G66" s="7" t="s">
        <v>393</v>
      </c>
      <c r="H66" s="7" t="s">
        <v>394</v>
      </c>
      <c r="I66" s="8">
        <v>60</v>
      </c>
      <c r="J66" s="9">
        <v>45413</v>
      </c>
      <c r="K66" s="10">
        <v>46874</v>
      </c>
      <c r="L66" s="10">
        <v>45413</v>
      </c>
      <c r="M66" s="11">
        <v>195.97</v>
      </c>
      <c r="N66" s="11">
        <f t="shared" si="0"/>
        <v>11758.2</v>
      </c>
      <c r="O66" s="4" t="s">
        <v>341</v>
      </c>
      <c r="P66" s="4" t="s">
        <v>7</v>
      </c>
      <c r="Q66" s="12">
        <v>0.32</v>
      </c>
      <c r="R66" s="4" t="s">
        <v>354</v>
      </c>
      <c r="S66" s="4" t="s">
        <v>9</v>
      </c>
    </row>
    <row r="67" spans="1:19" x14ac:dyDescent="0.25">
      <c r="A67" s="1" t="s">
        <v>0</v>
      </c>
      <c r="B67" s="2">
        <v>45502</v>
      </c>
      <c r="C67" s="3" t="s">
        <v>395</v>
      </c>
      <c r="D67" s="4">
        <v>3268065259</v>
      </c>
      <c r="E67" s="5" t="s">
        <v>336</v>
      </c>
      <c r="F67" s="6" t="s">
        <v>337</v>
      </c>
      <c r="G67" s="7" t="s">
        <v>396</v>
      </c>
      <c r="H67" s="7" t="s">
        <v>397</v>
      </c>
      <c r="I67" s="8">
        <v>140</v>
      </c>
      <c r="J67" s="9" t="s">
        <v>398</v>
      </c>
      <c r="K67" s="10">
        <v>47246</v>
      </c>
      <c r="L67" s="10">
        <v>45420</v>
      </c>
      <c r="M67" s="11">
        <v>316.47000000000003</v>
      </c>
      <c r="N67" s="11">
        <f t="shared" si="0"/>
        <v>44305.8</v>
      </c>
      <c r="O67" s="4" t="s">
        <v>341</v>
      </c>
      <c r="P67" s="4" t="s">
        <v>7</v>
      </c>
      <c r="Q67" s="12">
        <v>0.32</v>
      </c>
      <c r="R67" s="4" t="s">
        <v>358</v>
      </c>
      <c r="S67" s="4" t="s">
        <v>69</v>
      </c>
    </row>
    <row r="68" spans="1:19" x14ac:dyDescent="0.25">
      <c r="A68" s="1" t="s">
        <v>0</v>
      </c>
      <c r="B68" s="2">
        <v>45502</v>
      </c>
      <c r="C68" s="3" t="s">
        <v>399</v>
      </c>
      <c r="D68" s="4">
        <v>1311697088</v>
      </c>
      <c r="E68" s="5" t="s">
        <v>400</v>
      </c>
      <c r="F68" s="6" t="s">
        <v>401</v>
      </c>
      <c r="G68" s="7" t="s">
        <v>402</v>
      </c>
      <c r="H68" s="7" t="s">
        <v>403</v>
      </c>
      <c r="I68" s="8" t="s">
        <v>404</v>
      </c>
      <c r="J68" s="9" t="s">
        <v>405</v>
      </c>
      <c r="K68" s="10" t="s">
        <v>406</v>
      </c>
      <c r="L68" s="10" t="s">
        <v>407</v>
      </c>
      <c r="M68" s="11">
        <v>107.75</v>
      </c>
      <c r="N68" s="11">
        <f>M68*236</f>
        <v>25429</v>
      </c>
      <c r="O68" s="4" t="s">
        <v>408</v>
      </c>
      <c r="P68" s="4" t="s">
        <v>7</v>
      </c>
      <c r="Q68" s="12">
        <v>0.32</v>
      </c>
      <c r="R68" s="4" t="s">
        <v>409</v>
      </c>
      <c r="S68" s="4" t="s">
        <v>9</v>
      </c>
    </row>
    <row r="69" spans="1:19" x14ac:dyDescent="0.25">
      <c r="A69" s="1" t="s">
        <v>0</v>
      </c>
      <c r="B69" s="2">
        <v>45502</v>
      </c>
      <c r="C69" s="3" t="s">
        <v>410</v>
      </c>
      <c r="D69" s="4">
        <v>284737633</v>
      </c>
      <c r="E69" s="5" t="s">
        <v>400</v>
      </c>
      <c r="F69" s="6" t="s">
        <v>401</v>
      </c>
      <c r="G69" s="7" t="s">
        <v>411</v>
      </c>
      <c r="H69" s="7" t="s">
        <v>412</v>
      </c>
      <c r="I69" s="8">
        <v>536</v>
      </c>
      <c r="J69" s="9">
        <v>30327322</v>
      </c>
      <c r="K69" s="10">
        <v>47258</v>
      </c>
      <c r="L69" s="10">
        <v>45433</v>
      </c>
      <c r="M69" s="11">
        <v>107.75</v>
      </c>
      <c r="N69" s="11">
        <f t="shared" si="0"/>
        <v>57754</v>
      </c>
      <c r="O69" s="4" t="s">
        <v>408</v>
      </c>
      <c r="P69" s="4" t="s">
        <v>7</v>
      </c>
      <c r="Q69" s="12">
        <v>0.32</v>
      </c>
      <c r="R69" s="4" t="s">
        <v>409</v>
      </c>
      <c r="S69" s="4" t="s">
        <v>9</v>
      </c>
    </row>
    <row r="70" spans="1:19" x14ac:dyDescent="0.25">
      <c r="A70" s="1" t="s">
        <v>0</v>
      </c>
      <c r="B70" s="2">
        <v>45502</v>
      </c>
      <c r="C70" s="3" t="s">
        <v>413</v>
      </c>
      <c r="D70" s="4">
        <v>3371448687</v>
      </c>
      <c r="E70" s="5" t="s">
        <v>400</v>
      </c>
      <c r="F70" s="6" t="s">
        <v>401</v>
      </c>
      <c r="G70" s="7" t="s">
        <v>414</v>
      </c>
      <c r="H70" s="7" t="s">
        <v>415</v>
      </c>
      <c r="I70" s="8" t="s">
        <v>416</v>
      </c>
      <c r="J70" s="9" t="s">
        <v>417</v>
      </c>
      <c r="K70" s="10" t="s">
        <v>418</v>
      </c>
      <c r="L70" s="10" t="s">
        <v>419</v>
      </c>
      <c r="M70" s="11">
        <v>107.75</v>
      </c>
      <c r="N70" s="11">
        <f>M70*258</f>
        <v>27799.5</v>
      </c>
      <c r="O70" s="4" t="s">
        <v>408</v>
      </c>
      <c r="P70" s="4" t="s">
        <v>7</v>
      </c>
      <c r="Q70" s="12">
        <v>0.32</v>
      </c>
      <c r="R70" s="4" t="s">
        <v>409</v>
      </c>
      <c r="S70" s="4" t="s">
        <v>9</v>
      </c>
    </row>
    <row r="71" spans="1:19" x14ac:dyDescent="0.25">
      <c r="A71" s="1" t="s">
        <v>0</v>
      </c>
      <c r="B71" s="2">
        <v>45499</v>
      </c>
      <c r="C71" s="3" t="s">
        <v>420</v>
      </c>
      <c r="D71" s="4">
        <v>388329892</v>
      </c>
      <c r="E71" s="5" t="s">
        <v>421</v>
      </c>
      <c r="F71" s="6" t="s">
        <v>422</v>
      </c>
      <c r="G71" s="7" t="s">
        <v>423</v>
      </c>
      <c r="H71" s="7" t="s">
        <v>424</v>
      </c>
      <c r="I71" s="8">
        <v>632</v>
      </c>
      <c r="J71" s="9" t="s">
        <v>425</v>
      </c>
      <c r="K71" s="10">
        <v>46508</v>
      </c>
      <c r="L71" s="10">
        <v>45413</v>
      </c>
      <c r="M71" s="11">
        <v>13.03</v>
      </c>
      <c r="N71" s="11">
        <f t="shared" si="0"/>
        <v>8234.9599999999991</v>
      </c>
      <c r="O71" s="4" t="s">
        <v>426</v>
      </c>
      <c r="P71" s="4" t="s">
        <v>7</v>
      </c>
      <c r="Q71" s="12">
        <v>0.32</v>
      </c>
      <c r="R71" s="4" t="s">
        <v>427</v>
      </c>
      <c r="S71" s="4" t="s">
        <v>28</v>
      </c>
    </row>
    <row r="72" spans="1:19" x14ac:dyDescent="0.25">
      <c r="A72" s="1" t="s">
        <v>0</v>
      </c>
      <c r="B72" s="2">
        <v>45498</v>
      </c>
      <c r="C72" s="3" t="s">
        <v>428</v>
      </c>
      <c r="D72" s="4">
        <v>3915478055</v>
      </c>
      <c r="E72" s="5" t="s">
        <v>429</v>
      </c>
      <c r="F72" s="6" t="s">
        <v>430</v>
      </c>
      <c r="G72" s="7" t="s">
        <v>431</v>
      </c>
      <c r="H72" s="7" t="s">
        <v>432</v>
      </c>
      <c r="I72" s="8">
        <v>1282</v>
      </c>
      <c r="J72" s="9">
        <v>2304534101</v>
      </c>
      <c r="K72" s="10">
        <v>46844</v>
      </c>
      <c r="L72" s="10">
        <v>45017</v>
      </c>
      <c r="M72" s="11">
        <v>30</v>
      </c>
      <c r="N72" s="11">
        <f t="shared" si="0"/>
        <v>38460</v>
      </c>
      <c r="O72" s="4" t="s">
        <v>433</v>
      </c>
      <c r="P72" s="4" t="s">
        <v>434</v>
      </c>
      <c r="Q72" s="12">
        <v>0.32</v>
      </c>
      <c r="R72" s="4" t="s">
        <v>435</v>
      </c>
      <c r="S72" s="4" t="s">
        <v>9</v>
      </c>
    </row>
    <row r="73" spans="1:19" x14ac:dyDescent="0.25">
      <c r="A73" s="1" t="s">
        <v>0</v>
      </c>
      <c r="B73" s="2">
        <v>45483</v>
      </c>
      <c r="C73" s="3" t="s">
        <v>436</v>
      </c>
      <c r="D73" s="4">
        <v>94690591</v>
      </c>
      <c r="E73" s="5" t="s">
        <v>437</v>
      </c>
      <c r="F73" s="6" t="s">
        <v>438</v>
      </c>
      <c r="G73" s="7" t="s">
        <v>439</v>
      </c>
      <c r="H73" s="7" t="s">
        <v>440</v>
      </c>
      <c r="I73" s="8">
        <v>2</v>
      </c>
      <c r="J73" s="9" t="s">
        <v>441</v>
      </c>
      <c r="K73" s="10">
        <v>45869</v>
      </c>
      <c r="L73" s="10">
        <v>45135</v>
      </c>
      <c r="M73" s="11">
        <v>199</v>
      </c>
      <c r="N73" s="11">
        <f t="shared" si="0"/>
        <v>398</v>
      </c>
      <c r="O73" s="4" t="s">
        <v>442</v>
      </c>
      <c r="P73" s="4" t="s">
        <v>144</v>
      </c>
      <c r="Q73" s="12" t="s">
        <v>26</v>
      </c>
      <c r="R73" s="4" t="s">
        <v>443</v>
      </c>
      <c r="S73" s="4" t="s">
        <v>28</v>
      </c>
    </row>
    <row r="74" spans="1:19" x14ac:dyDescent="0.25">
      <c r="A74" s="1" t="s">
        <v>0</v>
      </c>
      <c r="B74" s="2">
        <v>45483</v>
      </c>
      <c r="C74" s="3" t="s">
        <v>444</v>
      </c>
      <c r="D74" s="4">
        <v>350199602</v>
      </c>
      <c r="E74" s="5" t="s">
        <v>437</v>
      </c>
      <c r="F74" s="6" t="s">
        <v>438</v>
      </c>
      <c r="G74" s="7" t="s">
        <v>439</v>
      </c>
      <c r="H74" s="7" t="s">
        <v>440</v>
      </c>
      <c r="I74" s="8">
        <v>2</v>
      </c>
      <c r="J74" s="9" t="s">
        <v>441</v>
      </c>
      <c r="K74" s="10">
        <v>45869</v>
      </c>
      <c r="L74" s="10">
        <v>45135</v>
      </c>
      <c r="M74" s="11">
        <v>199</v>
      </c>
      <c r="N74" s="11">
        <f t="shared" si="0"/>
        <v>398</v>
      </c>
      <c r="O74" s="4" t="s">
        <v>442</v>
      </c>
      <c r="P74" s="4" t="s">
        <v>144</v>
      </c>
      <c r="Q74" s="12" t="s">
        <v>26</v>
      </c>
      <c r="R74" s="4" t="s">
        <v>443</v>
      </c>
      <c r="S74" s="4" t="s">
        <v>28</v>
      </c>
    </row>
    <row r="75" spans="1:19" x14ac:dyDescent="0.25">
      <c r="A75" s="1" t="s">
        <v>0</v>
      </c>
      <c r="B75" s="2">
        <v>45483</v>
      </c>
      <c r="C75" s="3" t="s">
        <v>445</v>
      </c>
      <c r="D75" s="4">
        <v>3241325418</v>
      </c>
      <c r="E75" s="5" t="s">
        <v>437</v>
      </c>
      <c r="F75" s="6" t="s">
        <v>438</v>
      </c>
      <c r="G75" s="7" t="s">
        <v>446</v>
      </c>
      <c r="H75" s="7" t="s">
        <v>447</v>
      </c>
      <c r="I75" s="8">
        <v>22</v>
      </c>
      <c r="J75" s="9" t="s">
        <v>448</v>
      </c>
      <c r="K75" s="10">
        <v>45991</v>
      </c>
      <c r="L75" s="10">
        <v>45252</v>
      </c>
      <c r="M75" s="11">
        <v>265</v>
      </c>
      <c r="N75" s="11">
        <f t="shared" si="0"/>
        <v>5830</v>
      </c>
      <c r="O75" s="4" t="s">
        <v>442</v>
      </c>
      <c r="P75" s="4" t="s">
        <v>144</v>
      </c>
      <c r="Q75" s="12" t="s">
        <v>49</v>
      </c>
      <c r="R75" s="4" t="s">
        <v>443</v>
      </c>
      <c r="S75" s="4" t="s">
        <v>28</v>
      </c>
    </row>
    <row r="76" spans="1:19" x14ac:dyDescent="0.25">
      <c r="A76" s="1" t="s">
        <v>0</v>
      </c>
      <c r="B76" s="2">
        <v>45483</v>
      </c>
      <c r="C76" s="3" t="s">
        <v>449</v>
      </c>
      <c r="D76" s="4">
        <v>878448909</v>
      </c>
      <c r="E76" s="5" t="s">
        <v>437</v>
      </c>
      <c r="F76" s="6" t="s">
        <v>438</v>
      </c>
      <c r="G76" s="7" t="s">
        <v>439</v>
      </c>
      <c r="H76" s="7" t="s">
        <v>440</v>
      </c>
      <c r="I76" s="8">
        <v>2</v>
      </c>
      <c r="J76" s="9" t="s">
        <v>450</v>
      </c>
      <c r="K76" s="10">
        <v>45869</v>
      </c>
      <c r="L76" s="10">
        <v>45131</v>
      </c>
      <c r="M76" s="11">
        <v>199</v>
      </c>
      <c r="N76" s="11">
        <f t="shared" si="0"/>
        <v>398</v>
      </c>
      <c r="O76" s="4" t="s">
        <v>442</v>
      </c>
      <c r="P76" s="4" t="s">
        <v>144</v>
      </c>
      <c r="Q76" s="12" t="s">
        <v>26</v>
      </c>
      <c r="R76" s="4" t="s">
        <v>443</v>
      </c>
      <c r="S76" s="4" t="s">
        <v>28</v>
      </c>
    </row>
    <row r="77" spans="1:19" x14ac:dyDescent="0.25">
      <c r="A77" s="1" t="s">
        <v>0</v>
      </c>
      <c r="B77" s="2">
        <v>45483</v>
      </c>
      <c r="C77" s="3" t="s">
        <v>451</v>
      </c>
      <c r="D77" s="4">
        <v>1521254115</v>
      </c>
      <c r="E77" s="5" t="s">
        <v>437</v>
      </c>
      <c r="F77" s="6" t="s">
        <v>438</v>
      </c>
      <c r="G77" s="7" t="s">
        <v>446</v>
      </c>
      <c r="H77" s="7" t="s">
        <v>447</v>
      </c>
      <c r="I77" s="8">
        <v>1</v>
      </c>
      <c r="J77" s="9" t="s">
        <v>448</v>
      </c>
      <c r="K77" s="10">
        <v>45991</v>
      </c>
      <c r="L77" s="10">
        <v>45252</v>
      </c>
      <c r="M77" s="11">
        <v>265</v>
      </c>
      <c r="N77" s="11">
        <f t="shared" si="0"/>
        <v>265</v>
      </c>
      <c r="O77" s="4" t="s">
        <v>442</v>
      </c>
      <c r="P77" s="4" t="s">
        <v>144</v>
      </c>
      <c r="Q77" s="12" t="s">
        <v>26</v>
      </c>
      <c r="R77" s="4" t="s">
        <v>443</v>
      </c>
      <c r="S77" s="4" t="s">
        <v>28</v>
      </c>
    </row>
    <row r="78" spans="1:19" x14ac:dyDescent="0.25">
      <c r="A78" s="1" t="s">
        <v>0</v>
      </c>
      <c r="B78" s="2">
        <v>45483</v>
      </c>
      <c r="C78" s="3" t="s">
        <v>452</v>
      </c>
      <c r="D78" s="4">
        <v>355629382</v>
      </c>
      <c r="E78" s="5" t="s">
        <v>437</v>
      </c>
      <c r="F78" s="6" t="s">
        <v>438</v>
      </c>
      <c r="G78" s="7" t="s">
        <v>446</v>
      </c>
      <c r="H78" s="7" t="s">
        <v>447</v>
      </c>
      <c r="I78" s="8">
        <v>23</v>
      </c>
      <c r="J78" s="9" t="s">
        <v>448</v>
      </c>
      <c r="K78" s="10">
        <v>45991</v>
      </c>
      <c r="L78" s="10">
        <v>45252</v>
      </c>
      <c r="M78" s="11">
        <v>265</v>
      </c>
      <c r="N78" s="11">
        <f t="shared" si="0"/>
        <v>6095</v>
      </c>
      <c r="O78" s="4" t="s">
        <v>442</v>
      </c>
      <c r="P78" s="4" t="s">
        <v>144</v>
      </c>
      <c r="Q78" s="12" t="s">
        <v>49</v>
      </c>
      <c r="R78" s="4" t="s">
        <v>443</v>
      </c>
      <c r="S78" s="4" t="s">
        <v>28</v>
      </c>
    </row>
    <row r="79" spans="1:19" x14ac:dyDescent="0.25">
      <c r="A79" s="1" t="s">
        <v>0</v>
      </c>
      <c r="B79" s="2">
        <v>45503</v>
      </c>
      <c r="C79" s="3" t="s">
        <v>453</v>
      </c>
      <c r="D79" s="4">
        <v>1805159346</v>
      </c>
      <c r="E79" s="5" t="s">
        <v>454</v>
      </c>
      <c r="F79" s="6" t="s">
        <v>455</v>
      </c>
      <c r="G79" s="7" t="s">
        <v>456</v>
      </c>
      <c r="H79" s="7" t="s">
        <v>457</v>
      </c>
      <c r="I79" s="8">
        <v>788</v>
      </c>
      <c r="J79" s="9" t="s">
        <v>458</v>
      </c>
      <c r="K79" s="10">
        <v>46784</v>
      </c>
      <c r="L79" s="10">
        <v>44981</v>
      </c>
      <c r="M79" s="11">
        <v>26</v>
      </c>
      <c r="N79" s="11">
        <f t="shared" si="0"/>
        <v>20488</v>
      </c>
      <c r="O79" s="4" t="s">
        <v>459</v>
      </c>
      <c r="P79" s="4" t="s">
        <v>7</v>
      </c>
      <c r="Q79" s="12">
        <v>0.32</v>
      </c>
      <c r="R79" s="4" t="s">
        <v>460</v>
      </c>
      <c r="S79" s="4" t="s">
        <v>69</v>
      </c>
    </row>
    <row r="80" spans="1:19" x14ac:dyDescent="0.25">
      <c r="A80" s="1" t="s">
        <v>0</v>
      </c>
      <c r="B80" s="2">
        <v>45502</v>
      </c>
      <c r="C80" s="3" t="s">
        <v>461</v>
      </c>
      <c r="D80" s="4">
        <v>2768407451</v>
      </c>
      <c r="E80" s="5" t="s">
        <v>462</v>
      </c>
      <c r="F80" s="6" t="s">
        <v>463</v>
      </c>
      <c r="G80" s="7" t="s">
        <v>464</v>
      </c>
      <c r="H80" s="7" t="s">
        <v>465</v>
      </c>
      <c r="I80" s="8">
        <v>900</v>
      </c>
      <c r="J80" s="9" t="s">
        <v>466</v>
      </c>
      <c r="K80" s="10">
        <v>46067</v>
      </c>
      <c r="L80" s="10">
        <v>45336</v>
      </c>
      <c r="M80" s="11">
        <v>225</v>
      </c>
      <c r="N80" s="11">
        <f t="shared" si="0"/>
        <v>202500</v>
      </c>
      <c r="O80" s="4" t="s">
        <v>467</v>
      </c>
      <c r="P80" s="4" t="s">
        <v>468</v>
      </c>
      <c r="Q80" s="12">
        <v>0.32</v>
      </c>
      <c r="R80" s="4" t="s">
        <v>469</v>
      </c>
      <c r="S80" s="4" t="s">
        <v>470</v>
      </c>
    </row>
    <row r="81" spans="1:19" x14ac:dyDescent="0.25">
      <c r="A81" s="1" t="s">
        <v>0</v>
      </c>
      <c r="B81" s="2">
        <v>45503</v>
      </c>
      <c r="C81" s="3" t="s">
        <v>471</v>
      </c>
      <c r="D81" s="4">
        <v>3449808846</v>
      </c>
      <c r="E81" s="5" t="s">
        <v>472</v>
      </c>
      <c r="F81" s="6" t="s">
        <v>473</v>
      </c>
      <c r="G81" s="7" t="s">
        <v>474</v>
      </c>
      <c r="H81" s="7" t="s">
        <v>475</v>
      </c>
      <c r="I81" s="8">
        <v>306</v>
      </c>
      <c r="J81" s="9" t="s">
        <v>476</v>
      </c>
      <c r="K81" s="10">
        <v>46264</v>
      </c>
      <c r="L81" s="10">
        <v>45168</v>
      </c>
      <c r="M81" s="11">
        <v>119.79</v>
      </c>
      <c r="N81" s="11">
        <f t="shared" si="0"/>
        <v>36655.740000000005</v>
      </c>
      <c r="O81" s="4" t="s">
        <v>477</v>
      </c>
      <c r="P81" s="4" t="s">
        <v>7</v>
      </c>
      <c r="Q81" s="12">
        <v>0.32</v>
      </c>
      <c r="R81" s="4" t="s">
        <v>478</v>
      </c>
      <c r="S81" s="4" t="s">
        <v>326</v>
      </c>
    </row>
    <row r="82" spans="1:19" x14ac:dyDescent="0.25">
      <c r="A82" s="1" t="s">
        <v>0</v>
      </c>
      <c r="B82" s="2">
        <v>45483</v>
      </c>
      <c r="C82" s="3" t="s">
        <v>479</v>
      </c>
      <c r="D82" s="4">
        <v>639608463</v>
      </c>
      <c r="E82" s="5" t="s">
        <v>480</v>
      </c>
      <c r="F82" s="6" t="s">
        <v>481</v>
      </c>
      <c r="G82" s="7" t="s">
        <v>482</v>
      </c>
      <c r="H82" s="7" t="s">
        <v>483</v>
      </c>
      <c r="I82" s="8">
        <v>10053</v>
      </c>
      <c r="J82" s="9" t="s">
        <v>484</v>
      </c>
      <c r="K82" s="10">
        <v>46873</v>
      </c>
      <c r="L82" s="10">
        <v>45397</v>
      </c>
      <c r="M82" s="11">
        <v>21.5</v>
      </c>
      <c r="N82" s="11">
        <f t="shared" si="0"/>
        <v>216139.5</v>
      </c>
      <c r="O82" s="4" t="s">
        <v>485</v>
      </c>
      <c r="P82" s="4" t="s">
        <v>7</v>
      </c>
      <c r="Q82" s="12" t="s">
        <v>171</v>
      </c>
      <c r="R82" s="4" t="s">
        <v>486</v>
      </c>
      <c r="S82" s="4" t="s">
        <v>122</v>
      </c>
    </row>
    <row r="83" spans="1:19" x14ac:dyDescent="0.25">
      <c r="A83" s="1" t="s">
        <v>0</v>
      </c>
      <c r="B83" s="2">
        <v>45503</v>
      </c>
      <c r="C83" s="3" t="s">
        <v>487</v>
      </c>
      <c r="D83" s="4">
        <v>4183023594</v>
      </c>
      <c r="E83" s="5" t="s">
        <v>472</v>
      </c>
      <c r="F83" s="6" t="s">
        <v>473</v>
      </c>
      <c r="G83" s="7" t="s">
        <v>488</v>
      </c>
      <c r="H83" s="7" t="s">
        <v>489</v>
      </c>
      <c r="I83" s="8">
        <v>122</v>
      </c>
      <c r="J83" s="9" t="s">
        <v>490</v>
      </c>
      <c r="K83" s="10">
        <v>46192</v>
      </c>
      <c r="L83" s="10">
        <v>45462</v>
      </c>
      <c r="M83" s="11">
        <v>36.299999999999997</v>
      </c>
      <c r="N83" s="11">
        <f t="shared" si="0"/>
        <v>4428.5999999999995</v>
      </c>
      <c r="O83" s="4" t="s">
        <v>491</v>
      </c>
      <c r="P83" s="4" t="s">
        <v>7</v>
      </c>
      <c r="Q83" s="12">
        <v>0.32</v>
      </c>
      <c r="R83" s="4" t="s">
        <v>478</v>
      </c>
      <c r="S83" s="4" t="s">
        <v>326</v>
      </c>
    </row>
    <row r="84" spans="1:19" x14ac:dyDescent="0.25">
      <c r="A84" s="1" t="s">
        <v>0</v>
      </c>
      <c r="B84" s="2">
        <v>45502</v>
      </c>
      <c r="C84" s="3" t="s">
        <v>492</v>
      </c>
      <c r="D84" s="4">
        <v>183665112</v>
      </c>
      <c r="E84" s="14" t="s">
        <v>493</v>
      </c>
      <c r="F84" s="6" t="s">
        <v>494</v>
      </c>
      <c r="G84" s="7" t="s">
        <v>495</v>
      </c>
      <c r="H84" s="7" t="s">
        <v>496</v>
      </c>
      <c r="I84" s="8">
        <v>136</v>
      </c>
      <c r="J84" s="9">
        <v>423926</v>
      </c>
      <c r="K84" s="10">
        <v>46143</v>
      </c>
      <c r="L84" s="10">
        <v>45447</v>
      </c>
      <c r="M84" s="11">
        <v>16.829999999999998</v>
      </c>
      <c r="N84" s="11">
        <f t="shared" si="0"/>
        <v>2288.8799999999997</v>
      </c>
      <c r="O84" s="4" t="s">
        <v>497</v>
      </c>
      <c r="P84" s="4" t="s">
        <v>498</v>
      </c>
      <c r="Q84" s="12">
        <v>0.32</v>
      </c>
      <c r="R84" s="4" t="s">
        <v>499</v>
      </c>
      <c r="S84" s="4" t="s">
        <v>9</v>
      </c>
    </row>
    <row r="85" spans="1:19" x14ac:dyDescent="0.25">
      <c r="A85" s="1" t="s">
        <v>0</v>
      </c>
      <c r="B85" s="2">
        <v>45502</v>
      </c>
      <c r="C85" s="3" t="s">
        <v>500</v>
      </c>
      <c r="D85" s="4">
        <v>2999045608</v>
      </c>
      <c r="E85" s="5" t="s">
        <v>501</v>
      </c>
      <c r="F85" s="6" t="s">
        <v>502</v>
      </c>
      <c r="G85" s="7" t="s">
        <v>503</v>
      </c>
      <c r="H85" s="7" t="s">
        <v>504</v>
      </c>
      <c r="I85" s="8">
        <v>2</v>
      </c>
      <c r="J85" s="9" t="s">
        <v>505</v>
      </c>
      <c r="K85" s="10">
        <v>45869</v>
      </c>
      <c r="L85" s="10">
        <v>45100</v>
      </c>
      <c r="M85" s="11">
        <v>6268.16</v>
      </c>
      <c r="N85" s="11">
        <f t="shared" si="0"/>
        <v>12536.32</v>
      </c>
      <c r="O85" s="4" t="s">
        <v>506</v>
      </c>
      <c r="P85" s="4" t="s">
        <v>507</v>
      </c>
      <c r="Q85" s="12" t="s">
        <v>49</v>
      </c>
      <c r="R85" s="4" t="s">
        <v>508</v>
      </c>
      <c r="S85" s="4" t="s">
        <v>509</v>
      </c>
    </row>
    <row r="86" spans="1:19" x14ac:dyDescent="0.25">
      <c r="A86" s="1" t="s">
        <v>0</v>
      </c>
      <c r="B86" s="2">
        <v>45502</v>
      </c>
      <c r="C86" s="3" t="s">
        <v>510</v>
      </c>
      <c r="D86" s="4">
        <v>1578151044</v>
      </c>
      <c r="E86" s="5" t="s">
        <v>501</v>
      </c>
      <c r="F86" s="6" t="s">
        <v>502</v>
      </c>
      <c r="G86" s="7" t="s">
        <v>503</v>
      </c>
      <c r="H86" s="7" t="s">
        <v>504</v>
      </c>
      <c r="I86" s="8">
        <v>2</v>
      </c>
      <c r="J86" s="9" t="s">
        <v>505</v>
      </c>
      <c r="K86" s="10">
        <v>45869</v>
      </c>
      <c r="L86" s="10">
        <v>45161</v>
      </c>
      <c r="M86" s="11">
        <v>6268.16</v>
      </c>
      <c r="N86" s="11">
        <f t="shared" si="0"/>
        <v>12536.32</v>
      </c>
      <c r="O86" s="4" t="s">
        <v>506</v>
      </c>
      <c r="P86" s="4" t="s">
        <v>507</v>
      </c>
      <c r="Q86" s="12" t="s">
        <v>49</v>
      </c>
      <c r="R86" s="4" t="s">
        <v>508</v>
      </c>
      <c r="S86" s="4" t="s">
        <v>509</v>
      </c>
    </row>
    <row r="87" spans="1:19" x14ac:dyDescent="0.25">
      <c r="A87" s="1" t="s">
        <v>0</v>
      </c>
      <c r="B87" s="2">
        <v>45502</v>
      </c>
      <c r="C87" s="3" t="s">
        <v>511</v>
      </c>
      <c r="D87" s="4">
        <v>1430051330</v>
      </c>
      <c r="E87" s="5" t="s">
        <v>501</v>
      </c>
      <c r="F87" s="6" t="s">
        <v>512</v>
      </c>
      <c r="G87" s="7" t="s">
        <v>513</v>
      </c>
      <c r="H87" s="7" t="s">
        <v>514</v>
      </c>
      <c r="I87" s="8">
        <v>26950</v>
      </c>
      <c r="J87" s="9" t="s">
        <v>515</v>
      </c>
      <c r="K87" s="10" t="s">
        <v>516</v>
      </c>
      <c r="L87" s="10">
        <v>45403</v>
      </c>
      <c r="M87" s="11">
        <v>3.03</v>
      </c>
      <c r="N87" s="11">
        <f t="shared" si="0"/>
        <v>81658.5</v>
      </c>
      <c r="O87" s="4" t="s">
        <v>517</v>
      </c>
      <c r="P87" s="4" t="s">
        <v>7</v>
      </c>
      <c r="Q87" s="12">
        <v>0.32</v>
      </c>
      <c r="R87" s="4" t="s">
        <v>518</v>
      </c>
      <c r="S87" s="4" t="s">
        <v>28</v>
      </c>
    </row>
    <row r="88" spans="1:19" x14ac:dyDescent="0.25">
      <c r="A88" s="1" t="s">
        <v>0</v>
      </c>
      <c r="B88" s="2">
        <v>45502</v>
      </c>
      <c r="C88" s="3" t="s">
        <v>519</v>
      </c>
      <c r="D88" s="4">
        <v>1658961311</v>
      </c>
      <c r="E88" s="5" t="s">
        <v>520</v>
      </c>
      <c r="F88" s="6" t="s">
        <v>521</v>
      </c>
      <c r="G88" s="7" t="s">
        <v>522</v>
      </c>
      <c r="H88" s="7" t="s">
        <v>523</v>
      </c>
      <c r="I88" s="8">
        <v>216</v>
      </c>
      <c r="J88" s="9" t="s">
        <v>524</v>
      </c>
      <c r="K88" s="10">
        <v>46534</v>
      </c>
      <c r="L88" s="10">
        <v>45439</v>
      </c>
      <c r="M88" s="11">
        <v>263</v>
      </c>
      <c r="N88" s="11">
        <f t="shared" si="0"/>
        <v>56808</v>
      </c>
      <c r="O88" s="4" t="s">
        <v>525</v>
      </c>
      <c r="P88" s="4" t="s">
        <v>7</v>
      </c>
      <c r="Q88" s="12">
        <v>0.32</v>
      </c>
      <c r="R88" s="4" t="s">
        <v>526</v>
      </c>
      <c r="S88" s="4" t="s">
        <v>28</v>
      </c>
    </row>
    <row r="89" spans="1:19" x14ac:dyDescent="0.25">
      <c r="A89" s="1" t="s">
        <v>0</v>
      </c>
      <c r="B89" s="2">
        <v>45504</v>
      </c>
      <c r="C89" s="3" t="s">
        <v>527</v>
      </c>
      <c r="D89" s="4">
        <v>925383194</v>
      </c>
      <c r="E89" s="5" t="s">
        <v>528</v>
      </c>
      <c r="F89" s="6" t="s">
        <v>529</v>
      </c>
      <c r="G89" s="7" t="s">
        <v>530</v>
      </c>
      <c r="H89" s="7" t="s">
        <v>531</v>
      </c>
      <c r="I89" s="8">
        <v>3302</v>
      </c>
      <c r="J89" s="9" t="s">
        <v>532</v>
      </c>
      <c r="K89" s="10">
        <v>3302</v>
      </c>
      <c r="L89" s="10">
        <v>45388</v>
      </c>
      <c r="M89" s="11">
        <v>195.57</v>
      </c>
      <c r="N89" s="11">
        <f t="shared" si="0"/>
        <v>645772.14</v>
      </c>
      <c r="O89" s="4" t="s">
        <v>533</v>
      </c>
      <c r="P89" s="4" t="s">
        <v>99</v>
      </c>
      <c r="Q89" s="12">
        <v>0.32</v>
      </c>
      <c r="R89" s="4" t="s">
        <v>534</v>
      </c>
      <c r="S89" s="4" t="s">
        <v>101</v>
      </c>
    </row>
    <row r="90" spans="1:19" x14ac:dyDescent="0.25">
      <c r="A90" s="1" t="s">
        <v>0</v>
      </c>
      <c r="B90" s="2">
        <v>45503</v>
      </c>
      <c r="C90" s="3" t="s">
        <v>535</v>
      </c>
      <c r="D90" s="4">
        <v>118958456</v>
      </c>
      <c r="E90" s="5" t="s">
        <v>181</v>
      </c>
      <c r="F90" s="6" t="s">
        <v>182</v>
      </c>
      <c r="G90" s="7" t="s">
        <v>536</v>
      </c>
      <c r="H90" s="7" t="s">
        <v>537</v>
      </c>
      <c r="I90" s="8">
        <v>1298</v>
      </c>
      <c r="J90" s="9" t="s">
        <v>538</v>
      </c>
      <c r="K90" s="10">
        <v>46112</v>
      </c>
      <c r="L90" s="10">
        <v>45356</v>
      </c>
      <c r="M90" s="11">
        <v>23.2</v>
      </c>
      <c r="N90" s="11">
        <f t="shared" si="0"/>
        <v>30113.599999999999</v>
      </c>
      <c r="O90" s="4" t="s">
        <v>539</v>
      </c>
      <c r="P90" s="4" t="s">
        <v>7</v>
      </c>
      <c r="Q90" s="12">
        <v>0.32</v>
      </c>
      <c r="R90" s="4" t="s">
        <v>201</v>
      </c>
      <c r="S90" s="4" t="s">
        <v>28</v>
      </c>
    </row>
    <row r="91" spans="1:19" x14ac:dyDescent="0.25">
      <c r="A91" s="1" t="s">
        <v>0</v>
      </c>
      <c r="B91" s="2">
        <v>45503</v>
      </c>
      <c r="C91" s="3" t="s">
        <v>540</v>
      </c>
      <c r="D91" s="4">
        <v>184235502</v>
      </c>
      <c r="E91" s="5" t="s">
        <v>181</v>
      </c>
      <c r="F91" s="6" t="s">
        <v>182</v>
      </c>
      <c r="G91" s="7" t="s">
        <v>541</v>
      </c>
      <c r="H91" s="7" t="s">
        <v>542</v>
      </c>
      <c r="I91" s="8">
        <v>1804</v>
      </c>
      <c r="J91" s="9" t="s">
        <v>543</v>
      </c>
      <c r="K91" s="10">
        <v>46568</v>
      </c>
      <c r="L91" s="10">
        <v>46565</v>
      </c>
      <c r="M91" s="11">
        <v>38</v>
      </c>
      <c r="N91" s="11">
        <f t="shared" si="0"/>
        <v>68552</v>
      </c>
      <c r="O91" s="4" t="s">
        <v>544</v>
      </c>
      <c r="P91" s="4" t="s">
        <v>7</v>
      </c>
      <c r="Q91" s="12">
        <v>0.32</v>
      </c>
      <c r="R91" s="4" t="s">
        <v>187</v>
      </c>
      <c r="S91" s="4" t="s">
        <v>9</v>
      </c>
    </row>
    <row r="92" spans="1:19" x14ac:dyDescent="0.25">
      <c r="A92" s="1" t="s">
        <v>0</v>
      </c>
      <c r="B92" s="2">
        <v>45503</v>
      </c>
      <c r="C92" s="3" t="s">
        <v>545</v>
      </c>
      <c r="D92" s="4">
        <v>487093472</v>
      </c>
      <c r="E92" s="5" t="s">
        <v>181</v>
      </c>
      <c r="F92" s="6" t="s">
        <v>182</v>
      </c>
      <c r="G92" s="7" t="s">
        <v>546</v>
      </c>
      <c r="H92" s="7" t="s">
        <v>547</v>
      </c>
      <c r="I92" s="8">
        <v>524</v>
      </c>
      <c r="J92" s="9" t="s">
        <v>548</v>
      </c>
      <c r="K92" s="10">
        <v>46173</v>
      </c>
      <c r="L92" s="10">
        <v>45443</v>
      </c>
      <c r="M92" s="11">
        <v>22</v>
      </c>
      <c r="N92" s="11">
        <f t="shared" si="0"/>
        <v>11528</v>
      </c>
      <c r="O92" s="4" t="s">
        <v>549</v>
      </c>
      <c r="P92" s="4" t="s">
        <v>7</v>
      </c>
      <c r="Q92" s="12">
        <v>0.32</v>
      </c>
      <c r="R92" s="4" t="s">
        <v>187</v>
      </c>
      <c r="S92" s="4" t="s">
        <v>9</v>
      </c>
    </row>
    <row r="93" spans="1:19" x14ac:dyDescent="0.25">
      <c r="A93" s="1" t="s">
        <v>0</v>
      </c>
      <c r="B93" s="2">
        <v>45504</v>
      </c>
      <c r="C93" s="3" t="s">
        <v>550</v>
      </c>
      <c r="D93" s="4">
        <v>524057544</v>
      </c>
      <c r="E93" s="5" t="s">
        <v>551</v>
      </c>
      <c r="F93" s="6" t="s">
        <v>552</v>
      </c>
      <c r="G93" s="7" t="s">
        <v>553</v>
      </c>
      <c r="H93" s="7" t="s">
        <v>554</v>
      </c>
      <c r="I93" s="8">
        <v>276</v>
      </c>
      <c r="J93" s="9">
        <v>231708</v>
      </c>
      <c r="K93" s="10">
        <v>46166</v>
      </c>
      <c r="L93" s="10">
        <v>45070</v>
      </c>
      <c r="M93" s="11">
        <v>15.8</v>
      </c>
      <c r="N93" s="11">
        <f t="shared" si="0"/>
        <v>4360.8</v>
      </c>
      <c r="O93" s="4" t="s">
        <v>555</v>
      </c>
      <c r="P93" s="4" t="s">
        <v>7</v>
      </c>
      <c r="Q93" s="12">
        <v>0.32</v>
      </c>
      <c r="R93" s="4" t="s">
        <v>556</v>
      </c>
      <c r="S93" s="4" t="s">
        <v>28</v>
      </c>
    </row>
    <row r="94" spans="1:19" x14ac:dyDescent="0.25">
      <c r="A94" s="1" t="s">
        <v>0</v>
      </c>
      <c r="B94" s="2">
        <v>45502</v>
      </c>
      <c r="C94" s="3" t="s">
        <v>557</v>
      </c>
      <c r="D94" s="4">
        <v>870448663</v>
      </c>
      <c r="E94" s="14" t="s">
        <v>493</v>
      </c>
      <c r="F94" s="6" t="s">
        <v>494</v>
      </c>
      <c r="G94" s="7" t="s">
        <v>558</v>
      </c>
      <c r="H94" s="7" t="s">
        <v>559</v>
      </c>
      <c r="I94" s="8">
        <v>6232</v>
      </c>
      <c r="J94" s="9" t="s">
        <v>560</v>
      </c>
      <c r="K94" s="10">
        <v>46113</v>
      </c>
      <c r="L94" s="10">
        <v>45413</v>
      </c>
      <c r="M94" s="11">
        <v>30</v>
      </c>
      <c r="N94" s="11">
        <f t="shared" si="0"/>
        <v>186960</v>
      </c>
      <c r="O94" s="4" t="s">
        <v>561</v>
      </c>
      <c r="P94" s="4" t="s">
        <v>25</v>
      </c>
      <c r="Q94" s="12">
        <v>0.32</v>
      </c>
      <c r="R94" s="4" t="s">
        <v>562</v>
      </c>
      <c r="S94" s="4" t="s">
        <v>326</v>
      </c>
    </row>
    <row r="95" spans="1:19" x14ac:dyDescent="0.25">
      <c r="A95" s="1" t="s">
        <v>0</v>
      </c>
      <c r="B95" s="2">
        <v>45503</v>
      </c>
      <c r="C95" s="3" t="s">
        <v>563</v>
      </c>
      <c r="D95" s="4">
        <v>1501559844</v>
      </c>
      <c r="E95" s="5" t="s">
        <v>181</v>
      </c>
      <c r="F95" s="6" t="s">
        <v>182</v>
      </c>
      <c r="G95" s="7" t="s">
        <v>564</v>
      </c>
      <c r="H95" s="7" t="s">
        <v>565</v>
      </c>
      <c r="I95" s="8">
        <v>19</v>
      </c>
      <c r="J95" s="9" t="s">
        <v>566</v>
      </c>
      <c r="K95" s="10">
        <v>45382</v>
      </c>
      <c r="L95" s="10">
        <v>45378</v>
      </c>
      <c r="M95" s="11">
        <v>198.72</v>
      </c>
      <c r="N95" s="11">
        <f t="shared" si="0"/>
        <v>3775.68</v>
      </c>
      <c r="O95" s="4" t="s">
        <v>567</v>
      </c>
      <c r="P95" s="4" t="s">
        <v>7</v>
      </c>
      <c r="Q95" s="12">
        <v>0.32</v>
      </c>
      <c r="R95" s="4" t="s">
        <v>201</v>
      </c>
      <c r="S95" s="4" t="s">
        <v>28</v>
      </c>
    </row>
    <row r="96" spans="1:19" x14ac:dyDescent="0.25">
      <c r="A96" s="1" t="s">
        <v>0</v>
      </c>
      <c r="B96" s="2">
        <v>45503</v>
      </c>
      <c r="C96" s="3" t="s">
        <v>568</v>
      </c>
      <c r="D96" s="4">
        <v>1794173454</v>
      </c>
      <c r="E96" s="5" t="s">
        <v>80</v>
      </c>
      <c r="F96" s="6" t="s">
        <v>81</v>
      </c>
      <c r="G96" s="7" t="s">
        <v>569</v>
      </c>
      <c r="H96" s="7" t="s">
        <v>570</v>
      </c>
      <c r="I96" s="8">
        <v>806</v>
      </c>
      <c r="J96" s="9">
        <v>24050087</v>
      </c>
      <c r="K96" s="10">
        <v>46538</v>
      </c>
      <c r="L96" s="10">
        <v>45435</v>
      </c>
      <c r="M96" s="11">
        <v>48.5</v>
      </c>
      <c r="N96" s="11">
        <f t="shared" si="0"/>
        <v>39091</v>
      </c>
      <c r="O96" s="4" t="s">
        <v>571</v>
      </c>
      <c r="P96" s="4" t="s">
        <v>7</v>
      </c>
      <c r="Q96" s="12">
        <v>0.32</v>
      </c>
      <c r="R96" s="4" t="s">
        <v>85</v>
      </c>
      <c r="S96" s="4" t="s">
        <v>9</v>
      </c>
    </row>
    <row r="97" spans="1:19" x14ac:dyDescent="0.25">
      <c r="A97" s="1" t="s">
        <v>0</v>
      </c>
      <c r="B97" s="2">
        <v>45503</v>
      </c>
      <c r="C97" s="3" t="s">
        <v>572</v>
      </c>
      <c r="D97" s="4">
        <v>1853029268</v>
      </c>
      <c r="E97" s="5" t="s">
        <v>573</v>
      </c>
      <c r="F97" s="6" t="s">
        <v>574</v>
      </c>
      <c r="G97" s="7" t="s">
        <v>575</v>
      </c>
      <c r="H97" s="7" t="s">
        <v>576</v>
      </c>
      <c r="I97" s="8">
        <v>164</v>
      </c>
      <c r="J97" s="9" t="s">
        <v>577</v>
      </c>
      <c r="K97" s="10">
        <v>46022</v>
      </c>
      <c r="L97" s="10">
        <v>45291</v>
      </c>
      <c r="M97" s="11">
        <v>337.69</v>
      </c>
      <c r="N97" s="11">
        <f t="shared" si="0"/>
        <v>55381.159999999996</v>
      </c>
      <c r="O97" s="4" t="s">
        <v>578</v>
      </c>
      <c r="P97" s="4" t="s">
        <v>7</v>
      </c>
      <c r="Q97" s="12">
        <v>0.32</v>
      </c>
      <c r="R97" s="4" t="s">
        <v>579</v>
      </c>
      <c r="S97" s="4" t="s">
        <v>122</v>
      </c>
    </row>
    <row r="98" spans="1:19" x14ac:dyDescent="0.25">
      <c r="A98" s="1" t="s">
        <v>0</v>
      </c>
      <c r="B98" s="2">
        <v>45503</v>
      </c>
      <c r="C98" s="3" t="s">
        <v>580</v>
      </c>
      <c r="D98" s="4">
        <v>1901675444</v>
      </c>
      <c r="E98" s="5" t="s">
        <v>181</v>
      </c>
      <c r="F98" s="6" t="s">
        <v>182</v>
      </c>
      <c r="G98" s="7" t="s">
        <v>581</v>
      </c>
      <c r="H98" s="7" t="s">
        <v>582</v>
      </c>
      <c r="I98" s="8">
        <v>730</v>
      </c>
      <c r="J98" s="9" t="s">
        <v>583</v>
      </c>
      <c r="K98" s="10">
        <v>46173</v>
      </c>
      <c r="L98" s="10">
        <v>45419</v>
      </c>
      <c r="M98" s="11">
        <v>33.81</v>
      </c>
      <c r="N98" s="11">
        <f t="shared" si="0"/>
        <v>24681.300000000003</v>
      </c>
      <c r="O98" s="4" t="s">
        <v>584</v>
      </c>
      <c r="P98" s="4" t="s">
        <v>585</v>
      </c>
      <c r="Q98" s="12">
        <v>0.32</v>
      </c>
      <c r="R98" s="4" t="s">
        <v>201</v>
      </c>
      <c r="S98" s="4" t="s">
        <v>28</v>
      </c>
    </row>
    <row r="99" spans="1:19" x14ac:dyDescent="0.25">
      <c r="A99" s="1" t="s">
        <v>0</v>
      </c>
      <c r="B99" s="2">
        <v>45503</v>
      </c>
      <c r="C99" s="3" t="s">
        <v>586</v>
      </c>
      <c r="D99" s="4">
        <v>2065128247</v>
      </c>
      <c r="E99" s="5" t="s">
        <v>551</v>
      </c>
      <c r="F99" s="6" t="s">
        <v>552</v>
      </c>
      <c r="G99" s="7" t="s">
        <v>587</v>
      </c>
      <c r="H99" s="7" t="s">
        <v>588</v>
      </c>
      <c r="I99" s="8">
        <v>10</v>
      </c>
      <c r="J99" s="9" t="s">
        <v>589</v>
      </c>
      <c r="K99" s="10">
        <v>46034</v>
      </c>
      <c r="L99" s="10">
        <v>45303</v>
      </c>
      <c r="M99" s="11">
        <v>319.19</v>
      </c>
      <c r="N99" s="11">
        <f t="shared" si="0"/>
        <v>3191.9</v>
      </c>
      <c r="O99" s="4" t="s">
        <v>590</v>
      </c>
      <c r="P99" s="4" t="s">
        <v>7</v>
      </c>
      <c r="Q99" s="12">
        <v>0.32</v>
      </c>
      <c r="R99" s="4" t="s">
        <v>591</v>
      </c>
      <c r="S99" s="4" t="s">
        <v>9</v>
      </c>
    </row>
    <row r="100" spans="1:19" x14ac:dyDescent="0.25">
      <c r="A100" s="1" t="s">
        <v>0</v>
      </c>
      <c r="B100" s="2">
        <v>45503</v>
      </c>
      <c r="C100" s="3" t="s">
        <v>592</v>
      </c>
      <c r="D100" s="4">
        <v>2070430559</v>
      </c>
      <c r="E100" s="14" t="s">
        <v>238</v>
      </c>
      <c r="F100" s="6" t="s">
        <v>239</v>
      </c>
      <c r="G100" s="7" t="s">
        <v>593</v>
      </c>
      <c r="H100" s="7" t="s">
        <v>594</v>
      </c>
      <c r="I100" s="8">
        <v>20</v>
      </c>
      <c r="J100" s="9" t="s">
        <v>595</v>
      </c>
      <c r="K100" s="10">
        <v>46203</v>
      </c>
      <c r="L100" s="10">
        <v>45473</v>
      </c>
      <c r="M100" s="11">
        <v>22.13</v>
      </c>
      <c r="N100" s="11">
        <f t="shared" si="0"/>
        <v>442.59999999999997</v>
      </c>
      <c r="O100" s="4" t="s">
        <v>596</v>
      </c>
      <c r="P100" s="4" t="s">
        <v>7</v>
      </c>
      <c r="Q100" s="12">
        <v>0.32</v>
      </c>
      <c r="R100" s="4" t="s">
        <v>249</v>
      </c>
      <c r="S100" s="4" t="s">
        <v>28</v>
      </c>
    </row>
    <row r="101" spans="1:19" x14ac:dyDescent="0.25">
      <c r="A101" s="1" t="s">
        <v>0</v>
      </c>
      <c r="B101" s="2">
        <v>45503</v>
      </c>
      <c r="C101" s="3" t="s">
        <v>597</v>
      </c>
      <c r="D101" s="4">
        <v>2184997019</v>
      </c>
      <c r="E101" s="5" t="s">
        <v>181</v>
      </c>
      <c r="F101" s="6" t="s">
        <v>182</v>
      </c>
      <c r="G101" s="7" t="s">
        <v>598</v>
      </c>
      <c r="H101" s="7" t="s">
        <v>599</v>
      </c>
      <c r="I101" s="8">
        <v>536</v>
      </c>
      <c r="J101" s="9" t="s">
        <v>600</v>
      </c>
      <c r="K101" s="10">
        <v>46053</v>
      </c>
      <c r="L101" s="10">
        <v>45312</v>
      </c>
      <c r="M101" s="11">
        <v>35.71</v>
      </c>
      <c r="N101" s="11">
        <f t="shared" si="0"/>
        <v>19140.560000000001</v>
      </c>
      <c r="O101" s="4" t="s">
        <v>601</v>
      </c>
      <c r="P101" s="4" t="s">
        <v>7</v>
      </c>
      <c r="Q101" s="12">
        <v>0.32</v>
      </c>
      <c r="R101" s="4" t="s">
        <v>201</v>
      </c>
      <c r="S101" s="4" t="s">
        <v>28</v>
      </c>
    </row>
    <row r="102" spans="1:19" x14ac:dyDescent="0.25">
      <c r="A102" s="1" t="s">
        <v>0</v>
      </c>
      <c r="B102" s="2">
        <v>45503</v>
      </c>
      <c r="C102" s="3" t="s">
        <v>602</v>
      </c>
      <c r="D102" s="4">
        <v>2256209888</v>
      </c>
      <c r="E102" s="5" t="s">
        <v>603</v>
      </c>
      <c r="F102" s="6" t="s">
        <v>604</v>
      </c>
      <c r="G102" s="7" t="s">
        <v>605</v>
      </c>
      <c r="H102" s="7" t="s">
        <v>606</v>
      </c>
      <c r="I102" s="8">
        <v>116</v>
      </c>
      <c r="J102" s="9" t="s">
        <v>607</v>
      </c>
      <c r="K102" s="10">
        <v>46022</v>
      </c>
      <c r="L102" s="10">
        <v>45275</v>
      </c>
      <c r="M102" s="11">
        <v>130</v>
      </c>
      <c r="N102" s="11">
        <f t="shared" si="0"/>
        <v>15080</v>
      </c>
      <c r="O102" s="4" t="s">
        <v>608</v>
      </c>
      <c r="P102" s="4" t="s">
        <v>609</v>
      </c>
      <c r="Q102" s="12">
        <v>0.32</v>
      </c>
      <c r="R102" s="4" t="s">
        <v>610</v>
      </c>
      <c r="S102" s="4" t="s">
        <v>28</v>
      </c>
    </row>
    <row r="103" spans="1:19" x14ac:dyDescent="0.25">
      <c r="A103" s="1" t="s">
        <v>0</v>
      </c>
      <c r="B103" s="2">
        <v>45503</v>
      </c>
      <c r="C103" s="3" t="s">
        <v>611</v>
      </c>
      <c r="D103" s="4">
        <v>2592785553</v>
      </c>
      <c r="E103" s="14" t="s">
        <v>238</v>
      </c>
      <c r="F103" s="6" t="s">
        <v>239</v>
      </c>
      <c r="G103" s="7" t="s">
        <v>612</v>
      </c>
      <c r="H103" s="7" t="s">
        <v>613</v>
      </c>
      <c r="I103" s="8">
        <v>40</v>
      </c>
      <c r="J103" s="9" t="s">
        <v>614</v>
      </c>
      <c r="K103" s="10">
        <v>46112</v>
      </c>
      <c r="L103" s="10">
        <v>45382</v>
      </c>
      <c r="M103" s="11">
        <v>11</v>
      </c>
      <c r="N103" s="11">
        <f t="shared" si="0"/>
        <v>440</v>
      </c>
      <c r="O103" s="4" t="s">
        <v>615</v>
      </c>
      <c r="P103" s="4" t="s">
        <v>7</v>
      </c>
      <c r="Q103" s="12">
        <v>0.32</v>
      </c>
      <c r="R103" s="4" t="s">
        <v>249</v>
      </c>
      <c r="S103" s="4" t="s">
        <v>28</v>
      </c>
    </row>
    <row r="104" spans="1:19" x14ac:dyDescent="0.25">
      <c r="A104" s="1" t="s">
        <v>0</v>
      </c>
      <c r="B104" s="2">
        <v>45503</v>
      </c>
      <c r="C104" s="3" t="s">
        <v>616</v>
      </c>
      <c r="D104" s="4">
        <v>2697879979</v>
      </c>
      <c r="E104" s="5" t="s">
        <v>573</v>
      </c>
      <c r="F104" s="6" t="s">
        <v>574</v>
      </c>
      <c r="G104" s="7" t="s">
        <v>617</v>
      </c>
      <c r="H104" s="7" t="s">
        <v>618</v>
      </c>
      <c r="I104" s="8">
        <v>3000</v>
      </c>
      <c r="J104" s="9" t="s">
        <v>619</v>
      </c>
      <c r="K104" s="10">
        <v>45443</v>
      </c>
      <c r="L104" s="10">
        <v>45443</v>
      </c>
      <c r="M104" s="11">
        <v>10.19</v>
      </c>
      <c r="N104" s="11">
        <f t="shared" si="0"/>
        <v>30570</v>
      </c>
      <c r="O104" s="4" t="s">
        <v>620</v>
      </c>
      <c r="P104" s="4" t="s">
        <v>7</v>
      </c>
      <c r="Q104" s="12">
        <v>0.32</v>
      </c>
      <c r="R104" s="4" t="s">
        <v>621</v>
      </c>
      <c r="S104" s="4" t="s">
        <v>28</v>
      </c>
    </row>
    <row r="105" spans="1:19" x14ac:dyDescent="0.25">
      <c r="A105" s="1" t="s">
        <v>0</v>
      </c>
      <c r="B105" s="2">
        <v>45503</v>
      </c>
      <c r="C105" s="3" t="s">
        <v>622</v>
      </c>
      <c r="D105" s="4">
        <v>2947726782</v>
      </c>
      <c r="E105" s="5" t="s">
        <v>181</v>
      </c>
      <c r="F105" s="6" t="s">
        <v>182</v>
      </c>
      <c r="G105" s="7" t="s">
        <v>623</v>
      </c>
      <c r="H105" s="7" t="s">
        <v>624</v>
      </c>
      <c r="I105" s="8">
        <v>40</v>
      </c>
      <c r="J105" s="9" t="s">
        <v>625</v>
      </c>
      <c r="K105" s="10">
        <v>46142</v>
      </c>
      <c r="L105" s="10">
        <v>45391</v>
      </c>
      <c r="M105" s="11">
        <v>196.08</v>
      </c>
      <c r="N105" s="11">
        <f t="shared" si="0"/>
        <v>7843.2000000000007</v>
      </c>
      <c r="O105" s="4" t="s">
        <v>626</v>
      </c>
      <c r="P105" s="4" t="s">
        <v>7</v>
      </c>
      <c r="Q105" s="12">
        <v>0.32</v>
      </c>
      <c r="R105" s="4" t="s">
        <v>201</v>
      </c>
      <c r="S105" s="4" t="s">
        <v>28</v>
      </c>
    </row>
    <row r="106" spans="1:19" x14ac:dyDescent="0.25">
      <c r="A106" s="1" t="s">
        <v>0</v>
      </c>
      <c r="B106" s="2">
        <v>45503</v>
      </c>
      <c r="C106" s="3" t="s">
        <v>627</v>
      </c>
      <c r="D106" s="4">
        <v>3033000561</v>
      </c>
      <c r="E106" s="5" t="s">
        <v>181</v>
      </c>
      <c r="F106" s="6" t="s">
        <v>182</v>
      </c>
      <c r="G106" s="7" t="s">
        <v>628</v>
      </c>
      <c r="H106" s="7" t="s">
        <v>629</v>
      </c>
      <c r="I106" s="8">
        <v>40</v>
      </c>
      <c r="J106" s="9">
        <v>240648</v>
      </c>
      <c r="K106" s="10">
        <v>46178</v>
      </c>
      <c r="L106" s="10">
        <v>45448</v>
      </c>
      <c r="M106" s="11">
        <v>39.9</v>
      </c>
      <c r="N106" s="11">
        <f t="shared" si="0"/>
        <v>1596</v>
      </c>
      <c r="O106" s="4" t="s">
        <v>630</v>
      </c>
      <c r="P106" s="4" t="s">
        <v>7</v>
      </c>
      <c r="Q106" s="12">
        <v>0.32</v>
      </c>
      <c r="R106" s="4" t="s">
        <v>201</v>
      </c>
      <c r="S106" s="4" t="s">
        <v>28</v>
      </c>
    </row>
    <row r="107" spans="1:19" x14ac:dyDescent="0.25">
      <c r="A107" s="1" t="s">
        <v>0</v>
      </c>
      <c r="B107" s="2">
        <v>45503</v>
      </c>
      <c r="C107" s="3" t="s">
        <v>631</v>
      </c>
      <c r="D107" s="4">
        <v>3114939886</v>
      </c>
      <c r="E107" s="14" t="s">
        <v>238</v>
      </c>
      <c r="F107" s="6" t="s">
        <v>239</v>
      </c>
      <c r="G107" s="7" t="s">
        <v>632</v>
      </c>
      <c r="H107" s="7" t="s">
        <v>633</v>
      </c>
      <c r="I107" s="8" t="s">
        <v>634</v>
      </c>
      <c r="J107" s="9" t="s">
        <v>635</v>
      </c>
      <c r="K107" s="10" t="s">
        <v>636</v>
      </c>
      <c r="L107" s="10" t="s">
        <v>637</v>
      </c>
      <c r="M107" s="11">
        <v>25.47</v>
      </c>
      <c r="N107" s="11">
        <f>M107*482</f>
        <v>12276.539999999999</v>
      </c>
      <c r="O107" s="4" t="s">
        <v>638</v>
      </c>
      <c r="P107" s="4" t="s">
        <v>7</v>
      </c>
      <c r="Q107" s="12">
        <v>0.32</v>
      </c>
      <c r="R107" s="4" t="s">
        <v>249</v>
      </c>
      <c r="S107" s="4" t="s">
        <v>28</v>
      </c>
    </row>
    <row r="108" spans="1:19" x14ac:dyDescent="0.25">
      <c r="A108" s="1" t="s">
        <v>0</v>
      </c>
      <c r="B108" s="2">
        <v>45502</v>
      </c>
      <c r="C108" s="3" t="s">
        <v>639</v>
      </c>
      <c r="D108" s="4">
        <v>3203954631</v>
      </c>
      <c r="E108" s="14" t="s">
        <v>493</v>
      </c>
      <c r="F108" s="6" t="s">
        <v>494</v>
      </c>
      <c r="G108" s="7" t="s">
        <v>640</v>
      </c>
      <c r="H108" s="7" t="s">
        <v>641</v>
      </c>
      <c r="I108" s="8">
        <v>2</v>
      </c>
      <c r="J108" s="9" t="s">
        <v>642</v>
      </c>
      <c r="K108" s="10">
        <v>45931</v>
      </c>
      <c r="L108" s="10">
        <v>45231</v>
      </c>
      <c r="M108" s="11">
        <v>999</v>
      </c>
      <c r="N108" s="11">
        <f t="shared" si="0"/>
        <v>1998</v>
      </c>
      <c r="O108" s="4" t="s">
        <v>643</v>
      </c>
      <c r="P108" s="4" t="s">
        <v>25</v>
      </c>
      <c r="Q108" s="12">
        <v>0.32</v>
      </c>
      <c r="R108" s="4" t="s">
        <v>499</v>
      </c>
      <c r="S108" s="4" t="s">
        <v>9</v>
      </c>
    </row>
    <row r="109" spans="1:19" x14ac:dyDescent="0.25">
      <c r="A109" s="1" t="s">
        <v>0</v>
      </c>
      <c r="B109" s="2">
        <v>45503</v>
      </c>
      <c r="C109" s="3" t="s">
        <v>644</v>
      </c>
      <c r="D109" s="4">
        <v>3280382660</v>
      </c>
      <c r="E109" s="5" t="s">
        <v>181</v>
      </c>
      <c r="F109" s="6" t="s">
        <v>182</v>
      </c>
      <c r="G109" s="7" t="s">
        <v>645</v>
      </c>
      <c r="H109" s="7" t="s">
        <v>646</v>
      </c>
      <c r="I109" s="8">
        <v>2</v>
      </c>
      <c r="J109" s="9" t="s">
        <v>647</v>
      </c>
      <c r="K109" s="10">
        <v>46173</v>
      </c>
      <c r="L109" s="10">
        <v>45428</v>
      </c>
      <c r="M109" s="11">
        <v>120.69</v>
      </c>
      <c r="N109" s="11">
        <f t="shared" si="0"/>
        <v>241.38</v>
      </c>
      <c r="O109" s="4" t="s">
        <v>648</v>
      </c>
      <c r="P109" s="4" t="s">
        <v>7</v>
      </c>
      <c r="Q109" s="12">
        <v>0.32</v>
      </c>
      <c r="R109" s="4" t="s">
        <v>187</v>
      </c>
      <c r="S109" s="4" t="s">
        <v>9</v>
      </c>
    </row>
    <row r="110" spans="1:19" x14ac:dyDescent="0.25">
      <c r="A110" s="1" t="s">
        <v>0</v>
      </c>
      <c r="B110" s="2">
        <v>45504</v>
      </c>
      <c r="C110" s="3" t="s">
        <v>649</v>
      </c>
      <c r="D110" s="4">
        <v>3754036207</v>
      </c>
      <c r="E110" s="5" t="s">
        <v>551</v>
      </c>
      <c r="F110" s="6" t="s">
        <v>552</v>
      </c>
      <c r="G110" s="7" t="s">
        <v>650</v>
      </c>
      <c r="H110" s="7" t="s">
        <v>651</v>
      </c>
      <c r="I110" s="8">
        <v>3828</v>
      </c>
      <c r="J110" s="9">
        <v>241104</v>
      </c>
      <c r="K110" s="10">
        <v>46180</v>
      </c>
      <c r="L110" s="10">
        <v>45450</v>
      </c>
      <c r="M110" s="11">
        <v>6.75</v>
      </c>
      <c r="N110" s="11">
        <f t="shared" si="0"/>
        <v>25839</v>
      </c>
      <c r="O110" s="4" t="s">
        <v>652</v>
      </c>
      <c r="P110" s="4" t="s">
        <v>7</v>
      </c>
      <c r="Q110" s="12">
        <v>0.32</v>
      </c>
      <c r="R110" s="4" t="s">
        <v>556</v>
      </c>
      <c r="S110" s="4" t="s">
        <v>28</v>
      </c>
    </row>
    <row r="111" spans="1:19" x14ac:dyDescent="0.25">
      <c r="A111" s="1" t="s">
        <v>0</v>
      </c>
      <c r="B111" s="2">
        <v>45503</v>
      </c>
      <c r="C111" s="3" t="s">
        <v>653</v>
      </c>
      <c r="D111" s="4">
        <v>3756854054</v>
      </c>
      <c r="E111" s="5" t="s">
        <v>181</v>
      </c>
      <c r="F111" s="6" t="s">
        <v>182</v>
      </c>
      <c r="G111" s="7" t="s">
        <v>654</v>
      </c>
      <c r="H111" s="7" t="s">
        <v>655</v>
      </c>
      <c r="I111" s="8">
        <v>190</v>
      </c>
      <c r="J111" s="9" t="s">
        <v>656</v>
      </c>
      <c r="K111" s="10">
        <v>45443</v>
      </c>
      <c r="L111" s="10">
        <v>45443</v>
      </c>
      <c r="M111" s="11">
        <v>47.64</v>
      </c>
      <c r="N111" s="11">
        <f t="shared" si="0"/>
        <v>9051.6</v>
      </c>
      <c r="O111" s="4" t="s">
        <v>657</v>
      </c>
      <c r="P111" s="4" t="s">
        <v>7</v>
      </c>
      <c r="Q111" s="12">
        <v>0.32</v>
      </c>
      <c r="R111" s="4" t="s">
        <v>658</v>
      </c>
      <c r="S111" s="4" t="s">
        <v>122</v>
      </c>
    </row>
    <row r="112" spans="1:19" x14ac:dyDescent="0.25">
      <c r="A112" s="1" t="s">
        <v>0</v>
      </c>
      <c r="B112" s="2">
        <v>45504</v>
      </c>
      <c r="C112" s="3" t="s">
        <v>659</v>
      </c>
      <c r="D112" s="4">
        <v>3817280534</v>
      </c>
      <c r="E112" s="5" t="s">
        <v>660</v>
      </c>
      <c r="F112" s="6" t="s">
        <v>661</v>
      </c>
      <c r="G112" s="7" t="s">
        <v>662</v>
      </c>
      <c r="H112" s="7" t="s">
        <v>663</v>
      </c>
      <c r="I112" s="8">
        <v>52</v>
      </c>
      <c r="J112" s="9" t="s">
        <v>664</v>
      </c>
      <c r="K112" s="10">
        <v>45962</v>
      </c>
      <c r="L112" s="10">
        <v>45231</v>
      </c>
      <c r="M112" s="11">
        <v>417</v>
      </c>
      <c r="N112" s="11">
        <f t="shared" si="0"/>
        <v>21684</v>
      </c>
      <c r="O112" s="4" t="s">
        <v>665</v>
      </c>
      <c r="P112" s="4" t="s">
        <v>7</v>
      </c>
      <c r="Q112" s="12">
        <v>0.32</v>
      </c>
      <c r="R112" s="4" t="s">
        <v>666</v>
      </c>
      <c r="S112" s="4" t="s">
        <v>9</v>
      </c>
    </row>
    <row r="113" spans="1:19" x14ac:dyDescent="0.25">
      <c r="A113" s="1" t="s">
        <v>0</v>
      </c>
      <c r="B113" s="2">
        <v>45503</v>
      </c>
      <c r="C113" s="3" t="s">
        <v>667</v>
      </c>
      <c r="D113" s="4">
        <v>3967918302</v>
      </c>
      <c r="E113" s="5" t="s">
        <v>181</v>
      </c>
      <c r="F113" s="6" t="s">
        <v>182</v>
      </c>
      <c r="G113" s="7" t="s">
        <v>668</v>
      </c>
      <c r="H113" s="7" t="s">
        <v>669</v>
      </c>
      <c r="I113" s="8">
        <v>44</v>
      </c>
      <c r="J113" s="9" t="s">
        <v>670</v>
      </c>
      <c r="K113" s="10">
        <v>45868</v>
      </c>
      <c r="L113" s="10">
        <v>45199</v>
      </c>
      <c r="M113" s="11">
        <v>126.65</v>
      </c>
      <c r="N113" s="11">
        <f t="shared" si="0"/>
        <v>5572.6</v>
      </c>
      <c r="O113" s="4" t="s">
        <v>671</v>
      </c>
      <c r="P113" s="4" t="s">
        <v>7</v>
      </c>
      <c r="Q113" s="12">
        <v>0.32</v>
      </c>
      <c r="R113" s="4" t="s">
        <v>201</v>
      </c>
      <c r="S113" s="4" t="s">
        <v>28</v>
      </c>
    </row>
    <row r="114" spans="1:19" x14ac:dyDescent="0.25">
      <c r="A114" s="1" t="s">
        <v>0</v>
      </c>
      <c r="B114" s="2">
        <v>45503</v>
      </c>
      <c r="C114" s="3" t="s">
        <v>672</v>
      </c>
      <c r="D114" s="4">
        <v>3974235475</v>
      </c>
      <c r="E114" s="5" t="s">
        <v>573</v>
      </c>
      <c r="F114" s="6" t="s">
        <v>574</v>
      </c>
      <c r="G114" s="7" t="s">
        <v>673</v>
      </c>
      <c r="H114" s="7" t="s">
        <v>674</v>
      </c>
      <c r="I114" s="8">
        <v>58</v>
      </c>
      <c r="J114" s="9" t="s">
        <v>675</v>
      </c>
      <c r="K114" s="10">
        <v>47208</v>
      </c>
      <c r="L114" s="10">
        <v>45382</v>
      </c>
      <c r="M114" s="11">
        <v>247.52</v>
      </c>
      <c r="N114" s="11">
        <f t="shared" si="0"/>
        <v>14356.16</v>
      </c>
      <c r="O114" s="4" t="s">
        <v>657</v>
      </c>
      <c r="P114" s="4" t="s">
        <v>7</v>
      </c>
      <c r="Q114" s="12">
        <v>0.32</v>
      </c>
      <c r="R114" s="4" t="s">
        <v>579</v>
      </c>
      <c r="S114" s="4" t="s">
        <v>122</v>
      </c>
    </row>
    <row r="115" spans="1:19" x14ac:dyDescent="0.25">
      <c r="A115" s="1" t="s">
        <v>0</v>
      </c>
      <c r="B115" s="2">
        <v>45503</v>
      </c>
      <c r="C115" s="3" t="s">
        <v>676</v>
      </c>
      <c r="D115" s="4">
        <v>4054854536</v>
      </c>
      <c r="E115" s="5" t="s">
        <v>573</v>
      </c>
      <c r="F115" s="6" t="s">
        <v>574</v>
      </c>
      <c r="G115" s="7" t="s">
        <v>677</v>
      </c>
      <c r="H115" s="7" t="s">
        <v>678</v>
      </c>
      <c r="I115" s="8">
        <v>3066</v>
      </c>
      <c r="J115" s="9" t="s">
        <v>679</v>
      </c>
      <c r="K115" s="10">
        <v>46081</v>
      </c>
      <c r="L115" s="10">
        <v>45412</v>
      </c>
      <c r="M115" s="11">
        <v>15.25</v>
      </c>
      <c r="N115" s="11">
        <f t="shared" si="0"/>
        <v>46756.5</v>
      </c>
      <c r="O115" s="4" t="s">
        <v>680</v>
      </c>
      <c r="P115" s="4" t="s">
        <v>7</v>
      </c>
      <c r="Q115" s="12">
        <v>0.32</v>
      </c>
      <c r="R115" s="4" t="s">
        <v>621</v>
      </c>
      <c r="S115" s="4" t="s">
        <v>28</v>
      </c>
    </row>
    <row r="116" spans="1:19" x14ac:dyDescent="0.25">
      <c r="A116" s="1" t="s">
        <v>0</v>
      </c>
      <c r="B116" s="2">
        <v>45503</v>
      </c>
      <c r="C116" s="3" t="s">
        <v>681</v>
      </c>
      <c r="D116" s="4">
        <v>4067172467</v>
      </c>
      <c r="E116" s="14" t="s">
        <v>238</v>
      </c>
      <c r="F116" s="6" t="s">
        <v>239</v>
      </c>
      <c r="G116" s="7" t="s">
        <v>682</v>
      </c>
      <c r="H116" s="7" t="s">
        <v>683</v>
      </c>
      <c r="I116" s="15" t="s">
        <v>684</v>
      </c>
      <c r="J116" s="9" t="s">
        <v>685</v>
      </c>
      <c r="K116" s="10">
        <v>46173</v>
      </c>
      <c r="L116" s="10" t="s">
        <v>686</v>
      </c>
      <c r="M116" s="11">
        <v>536</v>
      </c>
      <c r="N116" s="11">
        <f t="shared" si="0"/>
        <v>24276512</v>
      </c>
      <c r="O116" s="4" t="s">
        <v>687</v>
      </c>
      <c r="P116" s="4" t="s">
        <v>7</v>
      </c>
      <c r="Q116" s="12">
        <v>0.32</v>
      </c>
      <c r="R116" s="4" t="s">
        <v>244</v>
      </c>
      <c r="S116" s="4" t="s">
        <v>9</v>
      </c>
    </row>
    <row r="117" spans="1:19" x14ac:dyDescent="0.25">
      <c r="A117" s="1" t="s">
        <v>0</v>
      </c>
      <c r="B117" s="2">
        <v>45504</v>
      </c>
      <c r="C117" s="3" t="s">
        <v>688</v>
      </c>
      <c r="D117" s="4">
        <v>1558858713</v>
      </c>
      <c r="E117" s="5"/>
      <c r="F117" s="6" t="s">
        <v>689</v>
      </c>
      <c r="G117" s="7" t="s">
        <v>690</v>
      </c>
      <c r="H117" s="7" t="s">
        <v>691</v>
      </c>
      <c r="I117" s="8">
        <v>30</v>
      </c>
      <c r="J117" s="9">
        <v>730064</v>
      </c>
      <c r="K117" s="10">
        <v>45908</v>
      </c>
      <c r="L117" s="10">
        <v>45177</v>
      </c>
      <c r="M117" s="11">
        <v>137.80000000000001</v>
      </c>
      <c r="N117" s="11">
        <f t="shared" si="0"/>
        <v>4134</v>
      </c>
      <c r="O117" s="4" t="s">
        <v>692</v>
      </c>
      <c r="P117" s="4" t="s">
        <v>693</v>
      </c>
      <c r="Q117" s="12">
        <v>0.32</v>
      </c>
      <c r="R117" s="4" t="s">
        <v>694</v>
      </c>
      <c r="S117" s="4" t="s">
        <v>695</v>
      </c>
    </row>
    <row r="118" spans="1:19" x14ac:dyDescent="0.25">
      <c r="A118" s="1" t="s">
        <v>0</v>
      </c>
      <c r="B118" s="2">
        <v>45503</v>
      </c>
      <c r="C118" s="3" t="s">
        <v>696</v>
      </c>
      <c r="D118" s="4">
        <v>4149391201</v>
      </c>
      <c r="E118" s="5" t="s">
        <v>181</v>
      </c>
      <c r="F118" s="6" t="s">
        <v>182</v>
      </c>
      <c r="G118" s="7" t="s">
        <v>697</v>
      </c>
      <c r="H118" s="7" t="s">
        <v>698</v>
      </c>
      <c r="I118" s="8">
        <v>203</v>
      </c>
      <c r="J118" s="9" t="s">
        <v>699</v>
      </c>
      <c r="K118" s="10">
        <v>45808</v>
      </c>
      <c r="L118" s="10">
        <v>45097</v>
      </c>
      <c r="M118" s="11">
        <v>288.88</v>
      </c>
      <c r="N118" s="11">
        <f t="shared" si="0"/>
        <v>58642.64</v>
      </c>
      <c r="O118" s="4" t="s">
        <v>700</v>
      </c>
      <c r="P118" s="4" t="s">
        <v>609</v>
      </c>
      <c r="Q118" s="12">
        <v>0.32</v>
      </c>
      <c r="R118" s="4" t="s">
        <v>201</v>
      </c>
      <c r="S118" s="4" t="s">
        <v>28</v>
      </c>
    </row>
    <row r="119" spans="1:19" x14ac:dyDescent="0.25">
      <c r="A119" s="1" t="s">
        <v>0</v>
      </c>
      <c r="B119" s="2">
        <v>45499</v>
      </c>
      <c r="C119" s="3" t="s">
        <v>701</v>
      </c>
      <c r="D119" s="4">
        <v>3639309778</v>
      </c>
      <c r="E119" s="5" t="s">
        <v>702</v>
      </c>
      <c r="F119" s="6" t="s">
        <v>703</v>
      </c>
      <c r="G119" s="7" t="s">
        <v>704</v>
      </c>
      <c r="H119" s="7" t="s">
        <v>705</v>
      </c>
      <c r="I119" s="8">
        <v>312</v>
      </c>
      <c r="J119" s="9" t="s">
        <v>706</v>
      </c>
      <c r="K119" s="10">
        <v>46203</v>
      </c>
      <c r="L119" s="10">
        <v>45128</v>
      </c>
      <c r="M119" s="11">
        <v>284.22000000000003</v>
      </c>
      <c r="N119" s="11">
        <f t="shared" si="0"/>
        <v>88676.640000000014</v>
      </c>
      <c r="O119" s="4" t="s">
        <v>707</v>
      </c>
      <c r="P119" s="4" t="s">
        <v>144</v>
      </c>
      <c r="Q119" s="12">
        <v>0.32</v>
      </c>
      <c r="R119" s="4" t="s">
        <v>708</v>
      </c>
      <c r="S119" s="4" t="s">
        <v>9</v>
      </c>
    </row>
    <row r="120" spans="1:19" x14ac:dyDescent="0.25">
      <c r="A120" s="1" t="s">
        <v>0</v>
      </c>
      <c r="B120" s="2">
        <v>45502</v>
      </c>
      <c r="C120" s="3" t="s">
        <v>709</v>
      </c>
      <c r="D120" s="4">
        <v>1787336277</v>
      </c>
      <c r="E120" s="5" t="s">
        <v>702</v>
      </c>
      <c r="F120" s="6" t="s">
        <v>703</v>
      </c>
      <c r="G120" s="7" t="s">
        <v>710</v>
      </c>
      <c r="H120" s="7" t="s">
        <v>711</v>
      </c>
      <c r="I120" s="8">
        <v>50</v>
      </c>
      <c r="J120" s="9">
        <v>2766027</v>
      </c>
      <c r="K120" s="10">
        <v>46142</v>
      </c>
      <c r="L120" s="10">
        <v>45017</v>
      </c>
      <c r="M120" s="11">
        <v>1006.7</v>
      </c>
      <c r="N120" s="11">
        <f t="shared" si="0"/>
        <v>50335</v>
      </c>
      <c r="O120" s="4" t="s">
        <v>712</v>
      </c>
      <c r="P120" s="4" t="s">
        <v>713</v>
      </c>
      <c r="Q120" s="12">
        <v>0.32</v>
      </c>
      <c r="R120" s="4" t="s">
        <v>708</v>
      </c>
      <c r="S120" s="4" t="s">
        <v>9</v>
      </c>
    </row>
    <row r="121" spans="1:19" x14ac:dyDescent="0.25">
      <c r="A121" s="1" t="s">
        <v>0</v>
      </c>
      <c r="B121" s="2">
        <v>45502</v>
      </c>
      <c r="C121" s="3" t="s">
        <v>714</v>
      </c>
      <c r="D121" s="4">
        <v>36866758225</v>
      </c>
      <c r="E121" s="5" t="s">
        <v>702</v>
      </c>
      <c r="F121" s="6" t="s">
        <v>703</v>
      </c>
      <c r="G121" s="7" t="s">
        <v>715</v>
      </c>
      <c r="H121" s="7" t="s">
        <v>716</v>
      </c>
      <c r="I121" s="8">
        <v>12</v>
      </c>
      <c r="J121" s="9" t="s">
        <v>717</v>
      </c>
      <c r="K121" s="10">
        <v>46203</v>
      </c>
      <c r="L121" s="10">
        <v>45114</v>
      </c>
      <c r="M121" s="11">
        <v>364.08</v>
      </c>
      <c r="N121" s="11">
        <f t="shared" si="0"/>
        <v>4368.96</v>
      </c>
      <c r="O121" s="4" t="s">
        <v>707</v>
      </c>
      <c r="P121" s="4" t="s">
        <v>144</v>
      </c>
      <c r="Q121" s="12">
        <v>0.32</v>
      </c>
      <c r="R121" s="4" t="s">
        <v>708</v>
      </c>
      <c r="S121" s="4" t="s">
        <v>9</v>
      </c>
    </row>
    <row r="122" spans="1:19" x14ac:dyDescent="0.25">
      <c r="A122" s="1" t="s">
        <v>0</v>
      </c>
      <c r="B122" s="2">
        <v>45492</v>
      </c>
      <c r="C122" s="16">
        <v>30371639</v>
      </c>
      <c r="D122" s="4"/>
      <c r="E122" s="5" t="s">
        <v>718</v>
      </c>
      <c r="F122" s="6" t="s">
        <v>719</v>
      </c>
      <c r="G122" s="6" t="s">
        <v>720</v>
      </c>
      <c r="H122" s="6" t="s">
        <v>721</v>
      </c>
      <c r="I122" s="8">
        <v>275</v>
      </c>
      <c r="J122" s="9" t="s">
        <v>722</v>
      </c>
      <c r="K122" s="10">
        <v>45321</v>
      </c>
      <c r="L122" s="10"/>
      <c r="M122" s="11">
        <v>42</v>
      </c>
      <c r="N122" s="11">
        <f t="shared" si="0"/>
        <v>11550</v>
      </c>
      <c r="O122" s="4" t="s">
        <v>723</v>
      </c>
      <c r="P122" s="4"/>
      <c r="Q122" s="12"/>
      <c r="R122" s="4" t="s">
        <v>724</v>
      </c>
      <c r="S122" s="4" t="s">
        <v>725</v>
      </c>
    </row>
    <row r="123" spans="1:19" x14ac:dyDescent="0.25">
      <c r="A123" s="1" t="s">
        <v>0</v>
      </c>
      <c r="B123" s="2">
        <v>45492</v>
      </c>
      <c r="C123" s="16">
        <v>30371663</v>
      </c>
      <c r="D123" s="4"/>
      <c r="E123" s="5" t="s">
        <v>718</v>
      </c>
      <c r="F123" s="6" t="s">
        <v>719</v>
      </c>
      <c r="G123" s="6" t="s">
        <v>726</v>
      </c>
      <c r="H123" s="6" t="s">
        <v>727</v>
      </c>
      <c r="I123" s="8">
        <v>1900</v>
      </c>
      <c r="J123" s="9" t="s">
        <v>728</v>
      </c>
      <c r="K123" s="10">
        <v>47177</v>
      </c>
      <c r="L123" s="10"/>
      <c r="M123" s="11">
        <v>7</v>
      </c>
      <c r="N123" s="11">
        <f t="shared" si="0"/>
        <v>13300</v>
      </c>
      <c r="O123" s="4"/>
      <c r="P123" s="4"/>
      <c r="Q123" s="12"/>
      <c r="R123" s="4" t="s">
        <v>724</v>
      </c>
      <c r="S123" s="4" t="s">
        <v>725</v>
      </c>
    </row>
    <row r="124" spans="1:19" x14ac:dyDescent="0.25">
      <c r="A124" s="1" t="s">
        <v>0</v>
      </c>
      <c r="B124" s="2">
        <v>45492</v>
      </c>
      <c r="C124" s="16">
        <v>30371663</v>
      </c>
      <c r="D124" s="4"/>
      <c r="E124" s="5" t="s">
        <v>718</v>
      </c>
      <c r="F124" s="6" t="s">
        <v>719</v>
      </c>
      <c r="G124" s="6" t="s">
        <v>61</v>
      </c>
      <c r="H124" s="6" t="s">
        <v>62</v>
      </c>
      <c r="I124" s="8">
        <v>9</v>
      </c>
      <c r="J124" s="9" t="s">
        <v>729</v>
      </c>
      <c r="K124" s="10">
        <v>47148</v>
      </c>
      <c r="L124" s="10"/>
      <c r="M124" s="11">
        <v>130</v>
      </c>
      <c r="N124" s="11">
        <f t="shared" si="0"/>
        <v>1170</v>
      </c>
      <c r="O124" s="4"/>
      <c r="P124" s="4"/>
      <c r="Q124" s="12"/>
      <c r="R124" s="4" t="s">
        <v>724</v>
      </c>
      <c r="S124" s="4" t="s">
        <v>725</v>
      </c>
    </row>
    <row r="125" spans="1:19" x14ac:dyDescent="0.25">
      <c r="A125" s="1" t="s">
        <v>0</v>
      </c>
      <c r="B125" s="2">
        <v>45492</v>
      </c>
      <c r="C125" s="16">
        <v>30371664</v>
      </c>
      <c r="D125" s="4"/>
      <c r="E125" s="5" t="s">
        <v>718</v>
      </c>
      <c r="F125" s="6" t="s">
        <v>719</v>
      </c>
      <c r="G125" s="6" t="s">
        <v>730</v>
      </c>
      <c r="H125" s="6" t="s">
        <v>731</v>
      </c>
      <c r="I125" s="8">
        <v>100</v>
      </c>
      <c r="J125" s="9" t="s">
        <v>732</v>
      </c>
      <c r="K125" s="10">
        <v>47148</v>
      </c>
      <c r="L125" s="10"/>
      <c r="M125" s="11">
        <v>92</v>
      </c>
      <c r="N125" s="11">
        <f t="shared" si="0"/>
        <v>9200</v>
      </c>
      <c r="O125" s="4" t="s">
        <v>723</v>
      </c>
      <c r="P125" s="4"/>
      <c r="Q125" s="12"/>
      <c r="R125" s="4" t="s">
        <v>724</v>
      </c>
      <c r="S125" s="4" t="s">
        <v>725</v>
      </c>
    </row>
    <row r="126" spans="1:19" x14ac:dyDescent="0.25">
      <c r="A126" s="1" t="s">
        <v>0</v>
      </c>
      <c r="B126" s="2">
        <v>45483</v>
      </c>
      <c r="C126" s="16" t="s">
        <v>733</v>
      </c>
      <c r="D126" s="4"/>
      <c r="E126" s="5" t="s">
        <v>283</v>
      </c>
      <c r="F126" s="6" t="s">
        <v>734</v>
      </c>
      <c r="G126" s="6" t="s">
        <v>735</v>
      </c>
      <c r="H126" s="6" t="s">
        <v>736</v>
      </c>
      <c r="I126" s="8">
        <v>1980</v>
      </c>
      <c r="J126" s="9" t="s">
        <v>737</v>
      </c>
      <c r="K126" s="10">
        <v>47282</v>
      </c>
      <c r="L126" s="10"/>
      <c r="M126" s="11"/>
      <c r="N126" s="11">
        <f t="shared" si="0"/>
        <v>0</v>
      </c>
      <c r="O126" s="4"/>
      <c r="P126" s="4"/>
      <c r="Q126" s="12"/>
      <c r="R126" s="4"/>
      <c r="S126" s="4"/>
    </row>
    <row r="127" spans="1:19" x14ac:dyDescent="0.25">
      <c r="A127" s="1" t="s">
        <v>0</v>
      </c>
      <c r="B127" s="2">
        <v>45475</v>
      </c>
      <c r="C127" s="16" t="s">
        <v>738</v>
      </c>
      <c r="D127" s="4"/>
      <c r="E127" s="5" t="s">
        <v>739</v>
      </c>
      <c r="F127" s="6" t="s">
        <v>740</v>
      </c>
      <c r="G127" s="6" t="s">
        <v>741</v>
      </c>
      <c r="H127" s="6" t="s">
        <v>742</v>
      </c>
      <c r="I127" s="8">
        <v>9100</v>
      </c>
      <c r="J127" s="9" t="s">
        <v>743</v>
      </c>
      <c r="K127" s="10">
        <v>45924</v>
      </c>
      <c r="L127" s="10"/>
      <c r="M127" s="11">
        <v>46.9</v>
      </c>
      <c r="N127" s="11">
        <f t="shared" si="0"/>
        <v>426790</v>
      </c>
      <c r="O127" s="4" t="s">
        <v>744</v>
      </c>
      <c r="P127" s="4"/>
      <c r="Q127" s="12"/>
      <c r="R127" s="4" t="s">
        <v>745</v>
      </c>
      <c r="S127" s="4"/>
    </row>
    <row r="128" spans="1:19" x14ac:dyDescent="0.25">
      <c r="A128" s="1" t="s">
        <v>0</v>
      </c>
      <c r="B128" s="2">
        <v>45489</v>
      </c>
      <c r="C128" s="16" t="s">
        <v>746</v>
      </c>
      <c r="D128" s="4"/>
      <c r="E128" s="5" t="s">
        <v>747</v>
      </c>
      <c r="F128" s="6" t="s">
        <v>748</v>
      </c>
      <c r="G128" s="6" t="s">
        <v>749</v>
      </c>
      <c r="H128" s="6" t="s">
        <v>750</v>
      </c>
      <c r="I128" s="8">
        <v>78</v>
      </c>
      <c r="J128" s="9" t="s">
        <v>751</v>
      </c>
      <c r="K128" s="10">
        <v>46982</v>
      </c>
      <c r="L128" s="10"/>
      <c r="M128" s="11">
        <v>200</v>
      </c>
      <c r="N128" s="11">
        <f t="shared" si="0"/>
        <v>15600</v>
      </c>
      <c r="O128" s="4" t="s">
        <v>752</v>
      </c>
      <c r="P128" s="4"/>
      <c r="Q128" s="12"/>
      <c r="R128" s="4" t="s">
        <v>753</v>
      </c>
      <c r="S128" s="4"/>
    </row>
    <row r="129" spans="1:19" x14ac:dyDescent="0.25">
      <c r="A129" s="1" t="s">
        <v>0</v>
      </c>
      <c r="B129" s="2">
        <v>45498</v>
      </c>
      <c r="C129" s="16" t="s">
        <v>754</v>
      </c>
      <c r="D129" s="4"/>
      <c r="E129" s="5" t="s">
        <v>755</v>
      </c>
      <c r="F129" s="6" t="s">
        <v>756</v>
      </c>
      <c r="G129" s="6" t="s">
        <v>757</v>
      </c>
      <c r="H129" s="6" t="s">
        <v>758</v>
      </c>
      <c r="I129" s="8">
        <v>7703</v>
      </c>
      <c r="J129" s="9" t="s">
        <v>759</v>
      </c>
      <c r="K129" s="10">
        <v>46172</v>
      </c>
      <c r="L129" s="10"/>
      <c r="M129" s="11">
        <v>38</v>
      </c>
      <c r="N129" s="11">
        <f t="shared" si="0"/>
        <v>292714</v>
      </c>
      <c r="O129" s="4"/>
      <c r="P129" s="4"/>
      <c r="Q129" s="12"/>
      <c r="R129" s="4" t="s">
        <v>760</v>
      </c>
      <c r="S129" s="4"/>
    </row>
    <row r="130" spans="1:19" x14ac:dyDescent="0.25">
      <c r="A130" s="1" t="s">
        <v>0</v>
      </c>
      <c r="B130" s="2">
        <v>45839</v>
      </c>
      <c r="C130" s="16">
        <v>18</v>
      </c>
      <c r="D130" s="4"/>
      <c r="E130" s="5" t="s">
        <v>761</v>
      </c>
      <c r="F130" s="6" t="s">
        <v>762</v>
      </c>
      <c r="G130" s="6" t="s">
        <v>763</v>
      </c>
      <c r="H130" s="6" t="s">
        <v>764</v>
      </c>
      <c r="I130" s="8">
        <v>935</v>
      </c>
      <c r="J130" s="9" t="s">
        <v>765</v>
      </c>
      <c r="K130" s="10">
        <v>47299</v>
      </c>
      <c r="L130" s="10"/>
      <c r="M130" s="11">
        <v>29.9</v>
      </c>
      <c r="N130" s="11">
        <f t="shared" si="0"/>
        <v>27956.5</v>
      </c>
      <c r="O130" s="4"/>
      <c r="P130" s="4"/>
      <c r="Q130" s="12"/>
      <c r="R130" s="4" t="s">
        <v>766</v>
      </c>
      <c r="S130" s="4"/>
    </row>
    <row r="131" spans="1:19" x14ac:dyDescent="0.25">
      <c r="A131" s="1" t="s">
        <v>0</v>
      </c>
      <c r="B131" s="2">
        <v>45492</v>
      </c>
      <c r="C131" s="16" t="s">
        <v>767</v>
      </c>
      <c r="D131" s="4"/>
      <c r="E131" s="5" t="s">
        <v>768</v>
      </c>
      <c r="F131" s="6" t="s">
        <v>769</v>
      </c>
      <c r="G131" s="6" t="s">
        <v>770</v>
      </c>
      <c r="H131" s="6" t="s">
        <v>771</v>
      </c>
      <c r="I131" s="8">
        <v>935</v>
      </c>
      <c r="J131" s="9" t="s">
        <v>772</v>
      </c>
      <c r="K131" s="10">
        <v>47299</v>
      </c>
      <c r="L131" s="10"/>
      <c r="M131" s="11">
        <v>29.67</v>
      </c>
      <c r="N131" s="11">
        <f t="shared" si="0"/>
        <v>27741.45</v>
      </c>
      <c r="O131" s="4"/>
      <c r="P131" s="4"/>
      <c r="Q131" s="12"/>
      <c r="R131" s="4" t="s">
        <v>773</v>
      </c>
      <c r="S131" s="4"/>
    </row>
    <row r="132" spans="1:19" x14ac:dyDescent="0.25">
      <c r="A132" s="1" t="s">
        <v>0</v>
      </c>
      <c r="B132" s="2">
        <v>45492</v>
      </c>
      <c r="C132" s="16" t="s">
        <v>774</v>
      </c>
      <c r="D132" s="4"/>
      <c r="E132" s="5" t="s">
        <v>768</v>
      </c>
      <c r="F132" s="6" t="s">
        <v>769</v>
      </c>
      <c r="G132" s="6" t="s">
        <v>280</v>
      </c>
      <c r="H132" s="6" t="s">
        <v>281</v>
      </c>
      <c r="I132" s="8">
        <v>935</v>
      </c>
      <c r="J132" s="9" t="s">
        <v>775</v>
      </c>
      <c r="K132" s="10">
        <v>47299</v>
      </c>
      <c r="L132" s="10"/>
      <c r="M132" s="11">
        <v>0.57999999999999996</v>
      </c>
      <c r="N132" s="11">
        <f t="shared" si="0"/>
        <v>542.29999999999995</v>
      </c>
      <c r="O132" s="4"/>
      <c r="P132" s="4"/>
      <c r="Q132" s="12"/>
      <c r="R132" s="4" t="s">
        <v>773</v>
      </c>
      <c r="S132" s="4"/>
    </row>
    <row r="133" spans="1:19" x14ac:dyDescent="0.25">
      <c r="A133" s="1" t="s">
        <v>0</v>
      </c>
      <c r="B133" s="2">
        <v>45492</v>
      </c>
      <c r="C133" s="16" t="s">
        <v>776</v>
      </c>
      <c r="D133" s="4"/>
      <c r="E133" s="5" t="s">
        <v>768</v>
      </c>
      <c r="F133" s="6" t="s">
        <v>769</v>
      </c>
      <c r="G133" s="6" t="s">
        <v>770</v>
      </c>
      <c r="H133" s="6" t="s">
        <v>771</v>
      </c>
      <c r="I133" s="8">
        <v>1000</v>
      </c>
      <c r="J133" s="9" t="s">
        <v>777</v>
      </c>
      <c r="K133" s="10">
        <v>47299</v>
      </c>
      <c r="L133" s="10"/>
      <c r="M133" s="11">
        <v>29.67</v>
      </c>
      <c r="N133" s="11">
        <f t="shared" si="0"/>
        <v>29670</v>
      </c>
      <c r="O133" s="4"/>
      <c r="P133" s="4"/>
      <c r="Q133" s="12"/>
      <c r="R133" s="4" t="s">
        <v>773</v>
      </c>
      <c r="S133" s="4"/>
    </row>
    <row r="134" spans="1:19" x14ac:dyDescent="0.25">
      <c r="A134" s="1" t="s">
        <v>0</v>
      </c>
      <c r="B134" s="2">
        <v>45492</v>
      </c>
      <c r="C134" s="16" t="s">
        <v>778</v>
      </c>
      <c r="D134" s="4"/>
      <c r="E134" s="5" t="s">
        <v>768</v>
      </c>
      <c r="F134" s="6" t="s">
        <v>769</v>
      </c>
      <c r="G134" s="6" t="s">
        <v>779</v>
      </c>
      <c r="H134" s="6" t="s">
        <v>780</v>
      </c>
      <c r="I134" s="8">
        <v>935</v>
      </c>
      <c r="J134" s="9" t="s">
        <v>781</v>
      </c>
      <c r="K134" s="10">
        <v>47299</v>
      </c>
      <c r="L134" s="10"/>
      <c r="M134" s="11">
        <v>14.84</v>
      </c>
      <c r="N134" s="11">
        <f t="shared" si="0"/>
        <v>13875.4</v>
      </c>
      <c r="O134" s="4"/>
      <c r="P134" s="4"/>
      <c r="Q134" s="12"/>
      <c r="R134" s="4" t="s">
        <v>773</v>
      </c>
      <c r="S134" s="4"/>
    </row>
    <row r="135" spans="1:19" x14ac:dyDescent="0.25">
      <c r="A135" s="1" t="s">
        <v>0</v>
      </c>
      <c r="B135" s="2">
        <v>45488</v>
      </c>
      <c r="C135" s="16" t="s">
        <v>782</v>
      </c>
      <c r="D135" s="4"/>
      <c r="E135" s="5" t="s">
        <v>783</v>
      </c>
      <c r="F135" s="6" t="s">
        <v>784</v>
      </c>
      <c r="G135" s="6" t="s">
        <v>785</v>
      </c>
      <c r="H135" s="6" t="s">
        <v>786</v>
      </c>
      <c r="I135" s="8">
        <v>300</v>
      </c>
      <c r="J135" s="9" t="s">
        <v>787</v>
      </c>
      <c r="K135" s="10">
        <v>45961</v>
      </c>
      <c r="L135" s="10"/>
      <c r="M135" s="11">
        <v>115</v>
      </c>
      <c r="N135" s="11">
        <f t="shared" si="0"/>
        <v>34500</v>
      </c>
      <c r="O135" s="4"/>
      <c r="P135" s="4"/>
      <c r="Q135" s="12"/>
      <c r="R135" s="4" t="s">
        <v>788</v>
      </c>
      <c r="S135" s="4"/>
    </row>
  </sheetData>
  <conditionalFormatting sqref="A2:S135">
    <cfRule type="expression" dxfId="1" priority="2">
      <formula>ROW()=CELL("fila")</formula>
    </cfRule>
  </conditionalFormatting>
  <conditionalFormatting sqref="A1:T1">
    <cfRule type="expression" dxfId="0" priority="1">
      <formula>ROW()=CELL("fila")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2024-08-07T19:28:13Z</dcterms:created>
  <dcterms:modified xsi:type="dcterms:W3CDTF">2024-08-07T19:30:20Z</dcterms:modified>
</cp:coreProperties>
</file>