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835" activeTab="2"/>
  </bookViews>
  <sheets>
    <sheet name="JURISDICCION SAN. No. UNO TEPIC" sheetId="3" r:id="rId1"/>
    <sheet name="JURISDICCION SANT. No. DOS COMP" sheetId="2" r:id="rId2"/>
    <sheet name="JURISDICCION SANT. TRES TUXPAN " sheetId="1" r:id="rId3"/>
  </sheets>
  <calcPr calcId="145621"/>
</workbook>
</file>

<file path=xl/calcChain.xml><?xml version="1.0" encoding="utf-8"?>
<calcChain xmlns="http://schemas.openxmlformats.org/spreadsheetml/2006/main">
  <c r="N122" i="3" l="1"/>
  <c r="N66" i="3"/>
  <c r="O66" i="3"/>
  <c r="O123" i="3" s="1"/>
  <c r="P66" i="3"/>
  <c r="M66" i="3"/>
  <c r="N107" i="3"/>
  <c r="O107" i="3"/>
  <c r="M107" i="3"/>
  <c r="N74" i="3"/>
  <c r="O74" i="3"/>
  <c r="M50" i="3"/>
  <c r="O50" i="3"/>
  <c r="N50" i="3"/>
  <c r="N17" i="3"/>
  <c r="O122" i="3"/>
  <c r="M122" i="3"/>
  <c r="K122" i="3"/>
  <c r="I122" i="3"/>
  <c r="G122" i="3"/>
  <c r="G123" i="3" s="1"/>
  <c r="E122" i="3"/>
  <c r="E123" i="3" s="1"/>
  <c r="F121" i="3"/>
  <c r="H121" i="3" s="1"/>
  <c r="J121" i="3" s="1"/>
  <c r="L121" i="3" s="1"/>
  <c r="N121" i="3" s="1"/>
  <c r="P121" i="3" s="1"/>
  <c r="F120" i="3"/>
  <c r="H120" i="3" s="1"/>
  <c r="J120" i="3" s="1"/>
  <c r="L120" i="3" s="1"/>
  <c r="N120" i="3" s="1"/>
  <c r="P120" i="3" s="1"/>
  <c r="F119" i="3"/>
  <c r="H119" i="3" s="1"/>
  <c r="J119" i="3" s="1"/>
  <c r="L119" i="3" s="1"/>
  <c r="N119" i="3" s="1"/>
  <c r="P119" i="3" s="1"/>
  <c r="F118" i="3"/>
  <c r="H118" i="3" s="1"/>
  <c r="J118" i="3" s="1"/>
  <c r="L118" i="3" s="1"/>
  <c r="N118" i="3" s="1"/>
  <c r="P118" i="3" s="1"/>
  <c r="F117" i="3"/>
  <c r="H117" i="3" s="1"/>
  <c r="J117" i="3" s="1"/>
  <c r="L117" i="3" s="1"/>
  <c r="N117" i="3" s="1"/>
  <c r="P117" i="3" s="1"/>
  <c r="F116" i="3"/>
  <c r="H116" i="3" s="1"/>
  <c r="J116" i="3" s="1"/>
  <c r="L116" i="3" s="1"/>
  <c r="N116" i="3" s="1"/>
  <c r="P116" i="3" s="1"/>
  <c r="F115" i="3"/>
  <c r="H115" i="3" s="1"/>
  <c r="J115" i="3" s="1"/>
  <c r="L115" i="3" s="1"/>
  <c r="P115" i="3" s="1"/>
  <c r="F114" i="3"/>
  <c r="H114" i="3" s="1"/>
  <c r="J114" i="3" s="1"/>
  <c r="L114" i="3" s="1"/>
  <c r="N114" i="3" s="1"/>
  <c r="P114" i="3" s="1"/>
  <c r="F113" i="3"/>
  <c r="H113" i="3" s="1"/>
  <c r="J113" i="3" s="1"/>
  <c r="L113" i="3" s="1"/>
  <c r="N113" i="3" s="1"/>
  <c r="P113" i="3" s="1"/>
  <c r="F112" i="3"/>
  <c r="H112" i="3" s="1"/>
  <c r="J112" i="3" s="1"/>
  <c r="L112" i="3" s="1"/>
  <c r="P112" i="3" s="1"/>
  <c r="F111" i="3"/>
  <c r="H111" i="3" s="1"/>
  <c r="J111" i="3" s="1"/>
  <c r="L111" i="3" s="1"/>
  <c r="N111" i="3" s="1"/>
  <c r="P111" i="3" s="1"/>
  <c r="F110" i="3"/>
  <c r="H110" i="3" s="1"/>
  <c r="J110" i="3" s="1"/>
  <c r="L110" i="3" s="1"/>
  <c r="N110" i="3" s="1"/>
  <c r="P110" i="3" s="1"/>
  <c r="F109" i="3"/>
  <c r="H109" i="3" s="1"/>
  <c r="J109" i="3" s="1"/>
  <c r="L109" i="3" s="1"/>
  <c r="N109" i="3" s="1"/>
  <c r="P109" i="3" s="1"/>
  <c r="F108" i="3"/>
  <c r="H108" i="3" s="1"/>
  <c r="K107" i="3"/>
  <c r="F106" i="3"/>
  <c r="H106" i="3" s="1"/>
  <c r="J106" i="3" s="1"/>
  <c r="L106" i="3" s="1"/>
  <c r="N106" i="3" s="1"/>
  <c r="P106" i="3" s="1"/>
  <c r="F105" i="3"/>
  <c r="H105" i="3" s="1"/>
  <c r="J105" i="3" s="1"/>
  <c r="L105" i="3" s="1"/>
  <c r="P105" i="3" s="1"/>
  <c r="F104" i="3"/>
  <c r="H104" i="3" s="1"/>
  <c r="J104" i="3" s="1"/>
  <c r="L104" i="3" s="1"/>
  <c r="N104" i="3" s="1"/>
  <c r="P104" i="3" s="1"/>
  <c r="F103" i="3"/>
  <c r="H103" i="3" s="1"/>
  <c r="J103" i="3" s="1"/>
  <c r="L103" i="3" s="1"/>
  <c r="N103" i="3" s="1"/>
  <c r="P103" i="3" s="1"/>
  <c r="F102" i="3"/>
  <c r="H102" i="3" s="1"/>
  <c r="J102" i="3" s="1"/>
  <c r="L102" i="3" s="1"/>
  <c r="N102" i="3" s="1"/>
  <c r="P102" i="3" s="1"/>
  <c r="F101" i="3"/>
  <c r="H101" i="3" s="1"/>
  <c r="J101" i="3" s="1"/>
  <c r="L101" i="3" s="1"/>
  <c r="P101" i="3" s="1"/>
  <c r="F100" i="3"/>
  <c r="H100" i="3" s="1"/>
  <c r="J100" i="3" s="1"/>
  <c r="L100" i="3" s="1"/>
  <c r="N100" i="3" s="1"/>
  <c r="P100" i="3" s="1"/>
  <c r="F99" i="3"/>
  <c r="H99" i="3" s="1"/>
  <c r="J99" i="3" s="1"/>
  <c r="L99" i="3" s="1"/>
  <c r="P99" i="3" s="1"/>
  <c r="F98" i="3"/>
  <c r="H98" i="3" s="1"/>
  <c r="J98" i="3" s="1"/>
  <c r="L98" i="3" s="1"/>
  <c r="P98" i="3" s="1"/>
  <c r="F97" i="3"/>
  <c r="H97" i="3" s="1"/>
  <c r="J97" i="3" s="1"/>
  <c r="L97" i="3" s="1"/>
  <c r="N97" i="3" s="1"/>
  <c r="P97" i="3" s="1"/>
  <c r="F96" i="3"/>
  <c r="H96" i="3" s="1"/>
  <c r="J96" i="3" s="1"/>
  <c r="L96" i="3" s="1"/>
  <c r="P96" i="3" s="1"/>
  <c r="F95" i="3"/>
  <c r="H95" i="3" s="1"/>
  <c r="J95" i="3" s="1"/>
  <c r="L95" i="3" s="1"/>
  <c r="P95" i="3" s="1"/>
  <c r="F94" i="3"/>
  <c r="H94" i="3" s="1"/>
  <c r="J94" i="3" s="1"/>
  <c r="L94" i="3" s="1"/>
  <c r="P94" i="3" s="1"/>
  <c r="F93" i="3"/>
  <c r="H93" i="3" s="1"/>
  <c r="J93" i="3" s="1"/>
  <c r="L93" i="3" s="1"/>
  <c r="P93" i="3" s="1"/>
  <c r="F92" i="3"/>
  <c r="H92" i="3" s="1"/>
  <c r="J92" i="3" s="1"/>
  <c r="L92" i="3" s="1"/>
  <c r="P92" i="3" s="1"/>
  <c r="F91" i="3"/>
  <c r="H91" i="3" s="1"/>
  <c r="J91" i="3" s="1"/>
  <c r="L91" i="3" s="1"/>
  <c r="P91" i="3" s="1"/>
  <c r="F90" i="3"/>
  <c r="H90" i="3" s="1"/>
  <c r="J90" i="3" s="1"/>
  <c r="L90" i="3" s="1"/>
  <c r="N90" i="3" s="1"/>
  <c r="P90" i="3" s="1"/>
  <c r="F89" i="3"/>
  <c r="H89" i="3" s="1"/>
  <c r="J89" i="3" s="1"/>
  <c r="L89" i="3" s="1"/>
  <c r="P89" i="3" s="1"/>
  <c r="F88" i="3"/>
  <c r="H88" i="3" s="1"/>
  <c r="J88" i="3" s="1"/>
  <c r="L88" i="3" s="1"/>
  <c r="P88" i="3" s="1"/>
  <c r="F87" i="3"/>
  <c r="H87" i="3" s="1"/>
  <c r="J87" i="3" s="1"/>
  <c r="L87" i="3" s="1"/>
  <c r="P87" i="3" s="1"/>
  <c r="F86" i="3"/>
  <c r="H86" i="3" s="1"/>
  <c r="J86" i="3" s="1"/>
  <c r="L86" i="3" s="1"/>
  <c r="N86" i="3" s="1"/>
  <c r="P86" i="3" s="1"/>
  <c r="F85" i="3"/>
  <c r="H85" i="3" s="1"/>
  <c r="J85" i="3" s="1"/>
  <c r="L85" i="3" s="1"/>
  <c r="P85" i="3" s="1"/>
  <c r="F84" i="3"/>
  <c r="H84" i="3" s="1"/>
  <c r="J84" i="3" s="1"/>
  <c r="L84" i="3" s="1"/>
  <c r="P84" i="3" s="1"/>
  <c r="F83" i="3"/>
  <c r="H83" i="3" s="1"/>
  <c r="J83" i="3" s="1"/>
  <c r="L83" i="3" s="1"/>
  <c r="P83" i="3" s="1"/>
  <c r="F82" i="3"/>
  <c r="H82" i="3" s="1"/>
  <c r="J82" i="3" s="1"/>
  <c r="L82" i="3" s="1"/>
  <c r="F81" i="3"/>
  <c r="H81" i="3" s="1"/>
  <c r="J81" i="3" s="1"/>
  <c r="L81" i="3" s="1"/>
  <c r="P81" i="3" s="1"/>
  <c r="P107" i="3" s="1"/>
  <c r="F80" i="3"/>
  <c r="H80" i="3" s="1"/>
  <c r="F79" i="3"/>
  <c r="H79" i="3" s="1"/>
  <c r="J79" i="3" s="1"/>
  <c r="L79" i="3" s="1"/>
  <c r="F78" i="3"/>
  <c r="H78" i="3" s="1"/>
  <c r="F77" i="3"/>
  <c r="H77" i="3" s="1"/>
  <c r="F76" i="3"/>
  <c r="H76" i="3" s="1"/>
  <c r="M74" i="3"/>
  <c r="K74" i="3"/>
  <c r="I74" i="3"/>
  <c r="F73" i="3"/>
  <c r="H73" i="3" s="1"/>
  <c r="J73" i="3" s="1"/>
  <c r="L73" i="3" s="1"/>
  <c r="N73" i="3" s="1"/>
  <c r="P73" i="3" s="1"/>
  <c r="F72" i="3"/>
  <c r="H72" i="3" s="1"/>
  <c r="F71" i="3"/>
  <c r="H71" i="3" s="1"/>
  <c r="J71" i="3" s="1"/>
  <c r="L71" i="3" s="1"/>
  <c r="P71" i="3" s="1"/>
  <c r="P74" i="3" s="1"/>
  <c r="F70" i="3"/>
  <c r="H70" i="3" s="1"/>
  <c r="F69" i="3"/>
  <c r="H69" i="3" s="1"/>
  <c r="J69" i="3" s="1"/>
  <c r="L69" i="3" s="1"/>
  <c r="F67" i="3"/>
  <c r="I66" i="3"/>
  <c r="F65" i="3"/>
  <c r="H65" i="3" s="1"/>
  <c r="J65" i="3" s="1"/>
  <c r="L65" i="3" s="1"/>
  <c r="F64" i="3"/>
  <c r="H64" i="3" s="1"/>
  <c r="F63" i="3"/>
  <c r="H63" i="3" s="1"/>
  <c r="F62" i="3"/>
  <c r="H62" i="3" s="1"/>
  <c r="N61" i="3"/>
  <c r="F61" i="3"/>
  <c r="H61" i="3" s="1"/>
  <c r="F60" i="3"/>
  <c r="H60" i="3" s="1"/>
  <c r="F59" i="3"/>
  <c r="H59" i="3" s="1"/>
  <c r="J59" i="3" s="1"/>
  <c r="L59" i="3" s="1"/>
  <c r="H58" i="3"/>
  <c r="F58" i="3"/>
  <c r="H57" i="3"/>
  <c r="J57" i="3" s="1"/>
  <c r="L57" i="3" s="1"/>
  <c r="F57" i="3"/>
  <c r="F56" i="3"/>
  <c r="H56" i="3" s="1"/>
  <c r="J56" i="3" s="1"/>
  <c r="L56" i="3" s="1"/>
  <c r="N56" i="3" s="1"/>
  <c r="P56" i="3" s="1"/>
  <c r="F55" i="3"/>
  <c r="H55" i="3" s="1"/>
  <c r="H54" i="3"/>
  <c r="F54" i="3"/>
  <c r="F53" i="3"/>
  <c r="H53" i="3" s="1"/>
  <c r="F52" i="3"/>
  <c r="H52" i="3" s="1"/>
  <c r="K50" i="3"/>
  <c r="I50" i="3"/>
  <c r="P49" i="3"/>
  <c r="H49" i="3"/>
  <c r="J49" i="3" s="1"/>
  <c r="L49" i="3" s="1"/>
  <c r="H48" i="3"/>
  <c r="F47" i="3"/>
  <c r="H47" i="3" s="1"/>
  <c r="J47" i="3" s="1"/>
  <c r="P46" i="3"/>
  <c r="F46" i="3"/>
  <c r="H46" i="3" s="1"/>
  <c r="J46" i="3" s="1"/>
  <c r="F45" i="3"/>
  <c r="H45" i="3" s="1"/>
  <c r="J45" i="3" s="1"/>
  <c r="L45" i="3" s="1"/>
  <c r="N45" i="3" s="1"/>
  <c r="P45" i="3" s="1"/>
  <c r="F44" i="3"/>
  <c r="H44" i="3" s="1"/>
  <c r="J44" i="3" s="1"/>
  <c r="L44" i="3" s="1"/>
  <c r="N44" i="3" s="1"/>
  <c r="P44" i="3" s="1"/>
  <c r="F43" i="3"/>
  <c r="H43" i="3" s="1"/>
  <c r="J43" i="3" s="1"/>
  <c r="L43" i="3" s="1"/>
  <c r="N43" i="3" s="1"/>
  <c r="P43" i="3" s="1"/>
  <c r="F42" i="3"/>
  <c r="H42" i="3" s="1"/>
  <c r="J42" i="3" s="1"/>
  <c r="L42" i="3" s="1"/>
  <c r="P42" i="3" s="1"/>
  <c r="P41" i="3"/>
  <c r="F41" i="3"/>
  <c r="H41" i="3" s="1"/>
  <c r="F40" i="3"/>
  <c r="H40" i="3" s="1"/>
  <c r="J40" i="3" s="1"/>
  <c r="L40" i="3" s="1"/>
  <c r="N40" i="3" s="1"/>
  <c r="P40" i="3" s="1"/>
  <c r="F39" i="3"/>
  <c r="H39" i="3" s="1"/>
  <c r="J39" i="3" s="1"/>
  <c r="L39" i="3" s="1"/>
  <c r="N39" i="3" s="1"/>
  <c r="P39" i="3" s="1"/>
  <c r="F38" i="3"/>
  <c r="H38" i="3" s="1"/>
  <c r="J38" i="3" s="1"/>
  <c r="L38" i="3" s="1"/>
  <c r="N38" i="3" s="1"/>
  <c r="P38" i="3" s="1"/>
  <c r="F37" i="3"/>
  <c r="H37" i="3" s="1"/>
  <c r="J37" i="3" s="1"/>
  <c r="L37" i="3" s="1"/>
  <c r="N37" i="3" s="1"/>
  <c r="P37" i="3" s="1"/>
  <c r="F36" i="3"/>
  <c r="H36" i="3" s="1"/>
  <c r="J36" i="3" s="1"/>
  <c r="L36" i="3" s="1"/>
  <c r="N36" i="3" s="1"/>
  <c r="P36" i="3" s="1"/>
  <c r="F35" i="3"/>
  <c r="H35" i="3" s="1"/>
  <c r="J35" i="3" s="1"/>
  <c r="L35" i="3" s="1"/>
  <c r="N35" i="3" s="1"/>
  <c r="P35" i="3" s="1"/>
  <c r="F34" i="3"/>
  <c r="H34" i="3" s="1"/>
  <c r="J34" i="3" s="1"/>
  <c r="L34" i="3" s="1"/>
  <c r="P34" i="3" s="1"/>
  <c r="F33" i="3"/>
  <c r="H33" i="3" s="1"/>
  <c r="J33" i="3" s="1"/>
  <c r="L33" i="3" s="1"/>
  <c r="P33" i="3" s="1"/>
  <c r="P50" i="3" s="1"/>
  <c r="F32" i="3"/>
  <c r="H32" i="3" s="1"/>
  <c r="J32" i="3" s="1"/>
  <c r="L32" i="3" s="1"/>
  <c r="N32" i="3" s="1"/>
  <c r="P32" i="3" s="1"/>
  <c r="F31" i="3"/>
  <c r="H31" i="3" s="1"/>
  <c r="J31" i="3" s="1"/>
  <c r="L31" i="3" s="1"/>
  <c r="F30" i="3"/>
  <c r="H30" i="3" s="1"/>
  <c r="J30" i="3" s="1"/>
  <c r="L30" i="3" s="1"/>
  <c r="N30" i="3" s="1"/>
  <c r="P30" i="3" s="1"/>
  <c r="F29" i="3"/>
  <c r="H29" i="3" s="1"/>
  <c r="J29" i="3" s="1"/>
  <c r="L29" i="3" s="1"/>
  <c r="N29" i="3" s="1"/>
  <c r="P29" i="3" s="1"/>
  <c r="F28" i="3"/>
  <c r="H28" i="3" s="1"/>
  <c r="F27" i="3"/>
  <c r="H27" i="3" s="1"/>
  <c r="J27" i="3" s="1"/>
  <c r="L27" i="3" s="1"/>
  <c r="F26" i="3"/>
  <c r="H26" i="3" s="1"/>
  <c r="F25" i="3"/>
  <c r="H25" i="3" s="1"/>
  <c r="J25" i="3" s="1"/>
  <c r="L25" i="3" s="1"/>
  <c r="N25" i="3" s="1"/>
  <c r="P25" i="3" s="1"/>
  <c r="F24" i="3"/>
  <c r="H24" i="3" s="1"/>
  <c r="J24" i="3" s="1"/>
  <c r="L24" i="3" s="1"/>
  <c r="N24" i="3" s="1"/>
  <c r="P24" i="3" s="1"/>
  <c r="F23" i="3"/>
  <c r="H23" i="3" s="1"/>
  <c r="J23" i="3" s="1"/>
  <c r="L23" i="3" s="1"/>
  <c r="N23" i="3" s="1"/>
  <c r="P23" i="3" s="1"/>
  <c r="F22" i="3"/>
  <c r="H22" i="3" s="1"/>
  <c r="F21" i="3"/>
  <c r="H21" i="3" s="1"/>
  <c r="F20" i="3"/>
  <c r="H20" i="3" s="1"/>
  <c r="J20" i="3" s="1"/>
  <c r="L20" i="3" s="1"/>
  <c r="N20" i="3" s="1"/>
  <c r="P20" i="3" s="1"/>
  <c r="F19" i="3"/>
  <c r="H19" i="3" s="1"/>
  <c r="J19" i="3" s="1"/>
  <c r="L19" i="3" s="1"/>
  <c r="N19" i="3" s="1"/>
  <c r="P19" i="3" s="1"/>
  <c r="F18" i="3"/>
  <c r="H18" i="3" s="1"/>
  <c r="O17" i="3"/>
  <c r="M17" i="3"/>
  <c r="K17" i="3"/>
  <c r="I17" i="3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N123" i="3" l="1"/>
  <c r="H17" i="3"/>
  <c r="J17" i="3" s="1"/>
  <c r="L17" i="3" s="1"/>
  <c r="P17" i="3" s="1"/>
  <c r="H50" i="3"/>
  <c r="J50" i="3" s="1"/>
  <c r="L50" i="3" s="1"/>
  <c r="H66" i="3"/>
  <c r="J66" i="3" s="1"/>
  <c r="F74" i="3"/>
  <c r="H67" i="3"/>
  <c r="H74" i="3" s="1"/>
  <c r="J74" i="3" s="1"/>
  <c r="L74" i="3" s="1"/>
  <c r="H122" i="3"/>
  <c r="J108" i="3"/>
  <c r="L108" i="3" s="1"/>
  <c r="N108" i="3" s="1"/>
  <c r="P108" i="3" s="1"/>
  <c r="I123" i="3"/>
  <c r="F17" i="3"/>
  <c r="F50" i="3"/>
  <c r="F66" i="3"/>
  <c r="K66" i="3"/>
  <c r="K123" i="3" s="1"/>
  <c r="H107" i="3"/>
  <c r="J107" i="3" s="1"/>
  <c r="L107" i="3" s="1"/>
  <c r="F107" i="3"/>
  <c r="M123" i="3"/>
  <c r="F122" i="3"/>
  <c r="F123" i="3" l="1"/>
  <c r="L66" i="3"/>
  <c r="H123" i="3"/>
  <c r="J123" i="3" s="1"/>
  <c r="L123" i="3" s="1"/>
  <c r="J122" i="3"/>
  <c r="L122" i="3" s="1"/>
  <c r="P122" i="3" s="1"/>
  <c r="F6" i="2" l="1"/>
  <c r="H6" i="2" s="1"/>
  <c r="J6" i="2" s="1"/>
  <c r="L6" i="2" s="1"/>
  <c r="F7" i="2"/>
  <c r="H7" i="2" s="1"/>
  <c r="J7" i="2" s="1"/>
  <c r="L7" i="2" s="1"/>
  <c r="N7" i="2" s="1"/>
  <c r="P7" i="2" s="1"/>
  <c r="F8" i="2"/>
  <c r="H8" i="2" s="1"/>
  <c r="J8" i="2" s="1"/>
  <c r="L8" i="2" s="1"/>
  <c r="N8" i="2" s="1"/>
  <c r="P8" i="2" s="1"/>
  <c r="F9" i="2"/>
  <c r="H9" i="2" s="1"/>
  <c r="J9" i="2" s="1"/>
  <c r="L9" i="2" s="1"/>
  <c r="N9" i="2" s="1"/>
  <c r="P9" i="2" s="1"/>
  <c r="F10" i="2"/>
  <c r="H10" i="2" s="1"/>
  <c r="J10" i="2" s="1"/>
  <c r="L10" i="2" s="1"/>
  <c r="N10" i="2" s="1"/>
  <c r="P10" i="2" s="1"/>
  <c r="F11" i="2"/>
  <c r="H11" i="2" s="1"/>
  <c r="J11" i="2" s="1"/>
  <c r="L11" i="2" s="1"/>
  <c r="N11" i="2" s="1"/>
  <c r="P11" i="2" s="1"/>
  <c r="D12" i="2"/>
  <c r="E12" i="2"/>
  <c r="G12" i="2"/>
  <c r="K12" i="2"/>
  <c r="K81" i="2" s="1"/>
  <c r="F13" i="2"/>
  <c r="H13" i="2"/>
  <c r="J13" i="2" s="1"/>
  <c r="L13" i="2" s="1"/>
  <c r="F14" i="2"/>
  <c r="H14" i="2"/>
  <c r="J14" i="2" s="1"/>
  <c r="L14" i="2" s="1"/>
  <c r="N14" i="2" s="1"/>
  <c r="P14" i="2" s="1"/>
  <c r="F15" i="2"/>
  <c r="H15" i="2" s="1"/>
  <c r="J15" i="2" s="1"/>
  <c r="L15" i="2" s="1"/>
  <c r="N15" i="2" s="1"/>
  <c r="P15" i="2" s="1"/>
  <c r="F16" i="2"/>
  <c r="H16" i="2" s="1"/>
  <c r="J16" i="2" s="1"/>
  <c r="L16" i="2" s="1"/>
  <c r="N16" i="2" s="1"/>
  <c r="P16" i="2" s="1"/>
  <c r="F17" i="2"/>
  <c r="H17" i="2"/>
  <c r="J17" i="2" s="1"/>
  <c r="L17" i="2" s="1"/>
  <c r="N17" i="2" s="1"/>
  <c r="P17" i="2" s="1"/>
  <c r="F18" i="2"/>
  <c r="H18" i="2"/>
  <c r="J18" i="2" s="1"/>
  <c r="L18" i="2" s="1"/>
  <c r="N18" i="2" s="1"/>
  <c r="P18" i="2" s="1"/>
  <c r="F19" i="2"/>
  <c r="H19" i="2" s="1"/>
  <c r="J19" i="2" s="1"/>
  <c r="L19" i="2" s="1"/>
  <c r="N19" i="2" s="1"/>
  <c r="P19" i="2" s="1"/>
  <c r="D20" i="2"/>
  <c r="D81" i="2" s="1"/>
  <c r="E20" i="2"/>
  <c r="G20" i="2"/>
  <c r="G81" i="2" s="1"/>
  <c r="I20" i="2"/>
  <c r="K20" i="2"/>
  <c r="F21" i="2"/>
  <c r="H21" i="2" s="1"/>
  <c r="J21" i="2" s="1"/>
  <c r="L21" i="2" s="1"/>
  <c r="F22" i="2"/>
  <c r="H22" i="2" s="1"/>
  <c r="J22" i="2" s="1"/>
  <c r="L22" i="2" s="1"/>
  <c r="N22" i="2" s="1"/>
  <c r="P22" i="2" s="1"/>
  <c r="F23" i="2"/>
  <c r="H23" i="2" s="1"/>
  <c r="J23" i="2" s="1"/>
  <c r="L23" i="2" s="1"/>
  <c r="F24" i="2"/>
  <c r="H24" i="2" s="1"/>
  <c r="J24" i="2" s="1"/>
  <c r="L24" i="2" s="1"/>
  <c r="N24" i="2" s="1"/>
  <c r="P24" i="2" s="1"/>
  <c r="F25" i="2"/>
  <c r="H25" i="2" s="1"/>
  <c r="J25" i="2" s="1"/>
  <c r="L25" i="2" s="1"/>
  <c r="F26" i="2"/>
  <c r="H26" i="2" s="1"/>
  <c r="J26" i="2" s="1"/>
  <c r="L26" i="2" s="1"/>
  <c r="N26" i="2" s="1"/>
  <c r="P26" i="2" s="1"/>
  <c r="F27" i="2"/>
  <c r="H27" i="2" s="1"/>
  <c r="J27" i="2" s="1"/>
  <c r="L27" i="2" s="1"/>
  <c r="F28" i="2"/>
  <c r="H28" i="2" s="1"/>
  <c r="J28" i="2" s="1"/>
  <c r="L28" i="2" s="1"/>
  <c r="N28" i="2" s="1"/>
  <c r="P28" i="2" s="1"/>
  <c r="F29" i="2"/>
  <c r="H29" i="2" s="1"/>
  <c r="J29" i="2" s="1"/>
  <c r="L29" i="2" s="1"/>
  <c r="F30" i="2"/>
  <c r="H30" i="2" s="1"/>
  <c r="J30" i="2" s="1"/>
  <c r="L30" i="2" s="1"/>
  <c r="N30" i="2" s="1"/>
  <c r="P30" i="2" s="1"/>
  <c r="F31" i="2"/>
  <c r="H31" i="2" s="1"/>
  <c r="J31" i="2" s="1"/>
  <c r="L31" i="2" s="1"/>
  <c r="F32" i="2"/>
  <c r="H32" i="2" s="1"/>
  <c r="J32" i="2" s="1"/>
  <c r="L32" i="2" s="1"/>
  <c r="N32" i="2" s="1"/>
  <c r="P32" i="2" s="1"/>
  <c r="F33" i="2"/>
  <c r="H33" i="2" s="1"/>
  <c r="J33" i="2" s="1"/>
  <c r="L33" i="2" s="1"/>
  <c r="F34" i="2"/>
  <c r="H34" i="2" s="1"/>
  <c r="J34" i="2" s="1"/>
  <c r="L34" i="2" s="1"/>
  <c r="N34" i="2" s="1"/>
  <c r="P34" i="2" s="1"/>
  <c r="F35" i="2"/>
  <c r="H35" i="2" s="1"/>
  <c r="J35" i="2" s="1"/>
  <c r="L35" i="2" s="1"/>
  <c r="F36" i="2"/>
  <c r="H36" i="2" s="1"/>
  <c r="J36" i="2" s="1"/>
  <c r="L36" i="2" s="1"/>
  <c r="N36" i="2" s="1"/>
  <c r="P36" i="2" s="1"/>
  <c r="D37" i="2"/>
  <c r="E37" i="2"/>
  <c r="F37" i="2" s="1"/>
  <c r="H37" i="2" s="1"/>
  <c r="G37" i="2"/>
  <c r="I37" i="2"/>
  <c r="K37" i="2"/>
  <c r="F38" i="2"/>
  <c r="H38" i="2" s="1"/>
  <c r="J38" i="2" s="1"/>
  <c r="L38" i="2" s="1"/>
  <c r="N38" i="2" s="1"/>
  <c r="P38" i="2" s="1"/>
  <c r="F39" i="2"/>
  <c r="H39" i="2" s="1"/>
  <c r="J39" i="2" s="1"/>
  <c r="L39" i="2" s="1"/>
  <c r="N39" i="2" s="1"/>
  <c r="P39" i="2" s="1"/>
  <c r="F40" i="2"/>
  <c r="H40" i="2" s="1"/>
  <c r="J40" i="2" s="1"/>
  <c r="L40" i="2" s="1"/>
  <c r="N40" i="2" s="1"/>
  <c r="P40" i="2" s="1"/>
  <c r="F41" i="2"/>
  <c r="H41" i="2" s="1"/>
  <c r="J41" i="2" s="1"/>
  <c r="L41" i="2" s="1"/>
  <c r="N41" i="2" s="1"/>
  <c r="P41" i="2" s="1"/>
  <c r="F42" i="2"/>
  <c r="H42" i="2" s="1"/>
  <c r="J42" i="2" s="1"/>
  <c r="L42" i="2" s="1"/>
  <c r="N42" i="2" s="1"/>
  <c r="P42" i="2" s="1"/>
  <c r="F43" i="2"/>
  <c r="H43" i="2" s="1"/>
  <c r="J43" i="2" s="1"/>
  <c r="L43" i="2" s="1"/>
  <c r="N43" i="2" s="1"/>
  <c r="P43" i="2" s="1"/>
  <c r="D44" i="2"/>
  <c r="E44" i="2"/>
  <c r="G44" i="2"/>
  <c r="I44" i="2"/>
  <c r="K44" i="2"/>
  <c r="F45" i="2"/>
  <c r="H45" i="2" s="1"/>
  <c r="J45" i="2" s="1"/>
  <c r="L45" i="2" s="1"/>
  <c r="F46" i="2"/>
  <c r="H46" i="2" s="1"/>
  <c r="J46" i="2" s="1"/>
  <c r="L46" i="2" s="1"/>
  <c r="F47" i="2"/>
  <c r="H47" i="2" s="1"/>
  <c r="J47" i="2" s="1"/>
  <c r="L47" i="2" s="1"/>
  <c r="F48" i="2"/>
  <c r="H48" i="2" s="1"/>
  <c r="J48" i="2" s="1"/>
  <c r="L48" i="2" s="1"/>
  <c r="F49" i="2"/>
  <c r="H49" i="2" s="1"/>
  <c r="J49" i="2" s="1"/>
  <c r="L49" i="2" s="1"/>
  <c r="F50" i="2"/>
  <c r="H50" i="2" s="1"/>
  <c r="J50" i="2" s="1"/>
  <c r="L50" i="2" s="1"/>
  <c r="F51" i="2"/>
  <c r="H51" i="2" s="1"/>
  <c r="J51" i="2" s="1"/>
  <c r="L51" i="2" s="1"/>
  <c r="F52" i="2"/>
  <c r="H52" i="2" s="1"/>
  <c r="J52" i="2" s="1"/>
  <c r="L52" i="2" s="1"/>
  <c r="F53" i="2"/>
  <c r="H53" i="2" s="1"/>
  <c r="J53" i="2" s="1"/>
  <c r="L53" i="2" s="1"/>
  <c r="D54" i="2"/>
  <c r="F54" i="2" s="1"/>
  <c r="E54" i="2"/>
  <c r="G54" i="2"/>
  <c r="I54" i="2"/>
  <c r="K54" i="2"/>
  <c r="F55" i="2"/>
  <c r="H55" i="2" s="1"/>
  <c r="J55" i="2" s="1"/>
  <c r="L55" i="2" s="1"/>
  <c r="N55" i="2" s="1"/>
  <c r="P55" i="2" s="1"/>
  <c r="F56" i="2"/>
  <c r="H56" i="2" s="1"/>
  <c r="J56" i="2" s="1"/>
  <c r="L56" i="2" s="1"/>
  <c r="N56" i="2" s="1"/>
  <c r="P56" i="2" s="1"/>
  <c r="F57" i="2"/>
  <c r="H57" i="2" s="1"/>
  <c r="J57" i="2" s="1"/>
  <c r="L57" i="2" s="1"/>
  <c r="N57" i="2" s="1"/>
  <c r="P57" i="2" s="1"/>
  <c r="F58" i="2"/>
  <c r="H58" i="2" s="1"/>
  <c r="J58" i="2" s="1"/>
  <c r="L58" i="2" s="1"/>
  <c r="N58" i="2" s="1"/>
  <c r="P58" i="2" s="1"/>
  <c r="D59" i="2"/>
  <c r="E59" i="2"/>
  <c r="G59" i="2"/>
  <c r="I59" i="2"/>
  <c r="K59" i="2"/>
  <c r="F60" i="2"/>
  <c r="H60" i="2" s="1"/>
  <c r="J60" i="2" s="1"/>
  <c r="L60" i="2" s="1"/>
  <c r="F61" i="2"/>
  <c r="H61" i="2" s="1"/>
  <c r="J61" i="2" s="1"/>
  <c r="L61" i="2" s="1"/>
  <c r="F62" i="2"/>
  <c r="H62" i="2" s="1"/>
  <c r="J62" i="2" s="1"/>
  <c r="L62" i="2" s="1"/>
  <c r="F63" i="2"/>
  <c r="H63" i="2" s="1"/>
  <c r="J63" i="2" s="1"/>
  <c r="L63" i="2" s="1"/>
  <c r="F64" i="2"/>
  <c r="H64" i="2" s="1"/>
  <c r="J64" i="2" s="1"/>
  <c r="L64" i="2" s="1"/>
  <c r="F65" i="2"/>
  <c r="H65" i="2" s="1"/>
  <c r="J65" i="2" s="1"/>
  <c r="L65" i="2" s="1"/>
  <c r="F66" i="2"/>
  <c r="H66" i="2" s="1"/>
  <c r="J66" i="2" s="1"/>
  <c r="L66" i="2" s="1"/>
  <c r="F67" i="2"/>
  <c r="H67" i="2" s="1"/>
  <c r="J67" i="2" s="1"/>
  <c r="L67" i="2" s="1"/>
  <c r="F68" i="2"/>
  <c r="H68" i="2" s="1"/>
  <c r="J68" i="2" s="1"/>
  <c r="L68" i="2" s="1"/>
  <c r="F69" i="2"/>
  <c r="H69" i="2" s="1"/>
  <c r="J69" i="2" s="1"/>
  <c r="L69" i="2" s="1"/>
  <c r="F70" i="2"/>
  <c r="H70" i="2" s="1"/>
  <c r="J70" i="2" s="1"/>
  <c r="L70" i="2" s="1"/>
  <c r="F71" i="2"/>
  <c r="H71" i="2" s="1"/>
  <c r="J71" i="2" s="1"/>
  <c r="L71" i="2" s="1"/>
  <c r="F72" i="2"/>
  <c r="H72" i="2" s="1"/>
  <c r="J72" i="2" s="1"/>
  <c r="L72" i="2" s="1"/>
  <c r="F73" i="2"/>
  <c r="H73" i="2" s="1"/>
  <c r="J73" i="2" s="1"/>
  <c r="L73" i="2" s="1"/>
  <c r="N73" i="2" s="1"/>
  <c r="P73" i="2" s="1"/>
  <c r="F74" i="2"/>
  <c r="H74" i="2" s="1"/>
  <c r="J74" i="2" s="1"/>
  <c r="L74" i="2" s="1"/>
  <c r="N74" i="2" s="1"/>
  <c r="P74" i="2" s="1"/>
  <c r="F75" i="2"/>
  <c r="H75" i="2" s="1"/>
  <c r="J75" i="2" s="1"/>
  <c r="L75" i="2" s="1"/>
  <c r="N75" i="2" s="1"/>
  <c r="P75" i="2" s="1"/>
  <c r="F76" i="2"/>
  <c r="H76" i="2" s="1"/>
  <c r="J76" i="2" s="1"/>
  <c r="L76" i="2" s="1"/>
  <c r="N76" i="2" s="1"/>
  <c r="P76" i="2" s="1"/>
  <c r="F77" i="2"/>
  <c r="H77" i="2" s="1"/>
  <c r="J77" i="2" s="1"/>
  <c r="L77" i="2" s="1"/>
  <c r="N77" i="2" s="1"/>
  <c r="P77" i="2" s="1"/>
  <c r="F78" i="2"/>
  <c r="H78" i="2" s="1"/>
  <c r="J78" i="2" s="1"/>
  <c r="L78" i="2" s="1"/>
  <c r="N78" i="2" s="1"/>
  <c r="P78" i="2" s="1"/>
  <c r="F79" i="2"/>
  <c r="H79" i="2" s="1"/>
  <c r="J79" i="2" s="1"/>
  <c r="L79" i="2" s="1"/>
  <c r="N79" i="2" s="1"/>
  <c r="P79" i="2" s="1"/>
  <c r="D80" i="2"/>
  <c r="E80" i="2"/>
  <c r="F80" i="2" s="1"/>
  <c r="G80" i="2"/>
  <c r="I80" i="2"/>
  <c r="K80" i="2"/>
  <c r="E81" i="2"/>
  <c r="I81" i="2"/>
  <c r="O80" i="2"/>
  <c r="M80" i="2"/>
  <c r="N72" i="2"/>
  <c r="P72" i="2" s="1"/>
  <c r="N71" i="2"/>
  <c r="P71" i="2" s="1"/>
  <c r="N70" i="2"/>
  <c r="P70" i="2" s="1"/>
  <c r="N69" i="2"/>
  <c r="P69" i="2" s="1"/>
  <c r="N68" i="2"/>
  <c r="P68" i="2" s="1"/>
  <c r="N67" i="2"/>
  <c r="P67" i="2" s="1"/>
  <c r="N66" i="2"/>
  <c r="P66" i="2" s="1"/>
  <c r="N65" i="2"/>
  <c r="P65" i="2" s="1"/>
  <c r="N64" i="2"/>
  <c r="P64" i="2" s="1"/>
  <c r="N63" i="2"/>
  <c r="P63" i="2" s="1"/>
  <c r="N62" i="2"/>
  <c r="P62" i="2" s="1"/>
  <c r="N61" i="2"/>
  <c r="P61" i="2" s="1"/>
  <c r="N60" i="2"/>
  <c r="P60" i="2" s="1"/>
  <c r="O59" i="2"/>
  <c r="M59" i="2"/>
  <c r="O54" i="2"/>
  <c r="M54" i="2"/>
  <c r="N53" i="2"/>
  <c r="P53" i="2" s="1"/>
  <c r="N52" i="2"/>
  <c r="P52" i="2" s="1"/>
  <c r="N51" i="2"/>
  <c r="P51" i="2" s="1"/>
  <c r="N50" i="2"/>
  <c r="P50" i="2" s="1"/>
  <c r="N49" i="2"/>
  <c r="P49" i="2" s="1"/>
  <c r="N48" i="2"/>
  <c r="P48" i="2" s="1"/>
  <c r="N47" i="2"/>
  <c r="P47" i="2" s="1"/>
  <c r="N46" i="2"/>
  <c r="P46" i="2" s="1"/>
  <c r="N45" i="2"/>
  <c r="P45" i="2" s="1"/>
  <c r="O44" i="2"/>
  <c r="M44" i="2"/>
  <c r="O37" i="2"/>
  <c r="M37" i="2"/>
  <c r="N35" i="2"/>
  <c r="P35" i="2" s="1"/>
  <c r="N33" i="2"/>
  <c r="P33" i="2" s="1"/>
  <c r="N31" i="2"/>
  <c r="P31" i="2" s="1"/>
  <c r="N29" i="2"/>
  <c r="P29" i="2" s="1"/>
  <c r="N27" i="2"/>
  <c r="P27" i="2" s="1"/>
  <c r="N25" i="2"/>
  <c r="P25" i="2" s="1"/>
  <c r="N23" i="2"/>
  <c r="P23" i="2" s="1"/>
  <c r="N21" i="2"/>
  <c r="P21" i="2" s="1"/>
  <c r="O20" i="2"/>
  <c r="M20" i="2"/>
  <c r="N13" i="2"/>
  <c r="P13" i="2" s="1"/>
  <c r="O12" i="2"/>
  <c r="M12" i="2"/>
  <c r="H54" i="2" l="1"/>
  <c r="J54" i="2" s="1"/>
  <c r="F44" i="2"/>
  <c r="H80" i="2"/>
  <c r="J37" i="2"/>
  <c r="L37" i="2" s="1"/>
  <c r="N37" i="2" s="1"/>
  <c r="L54" i="2"/>
  <c r="N54" i="2" s="1"/>
  <c r="H44" i="2"/>
  <c r="F59" i="2"/>
  <c r="H59" i="2" s="1"/>
  <c r="J59" i="2" s="1"/>
  <c r="L59" i="2" s="1"/>
  <c r="F20" i="2"/>
  <c r="H20" i="2" s="1"/>
  <c r="J20" i="2" s="1"/>
  <c r="F12" i="2"/>
  <c r="N59" i="2"/>
  <c r="J80" i="2"/>
  <c r="L80" i="2" s="1"/>
  <c r="L12" i="2"/>
  <c r="P54" i="2"/>
  <c r="J44" i="2"/>
  <c r="L44" i="2" s="1"/>
  <c r="N44" i="2" s="1"/>
  <c r="P37" i="2"/>
  <c r="N6" i="2"/>
  <c r="P6" i="2" s="1"/>
  <c r="P20" i="2"/>
  <c r="P44" i="2"/>
  <c r="P80" i="2"/>
  <c r="P59" i="2"/>
  <c r="O81" i="2"/>
  <c r="N80" i="2"/>
  <c r="M81" i="2"/>
  <c r="H12" i="2" l="1"/>
  <c r="F81" i="2"/>
  <c r="L20" i="2"/>
  <c r="N20" i="2" s="1"/>
  <c r="L81" i="2"/>
  <c r="N12" i="2"/>
  <c r="N81" i="2" s="1"/>
  <c r="P12" i="2"/>
  <c r="H81" i="2" l="1"/>
  <c r="J12" i="2"/>
  <c r="J81" i="2" s="1"/>
  <c r="P81" i="2"/>
</calcChain>
</file>

<file path=xl/sharedStrings.xml><?xml version="1.0" encoding="utf-8"?>
<sst xmlns="http://schemas.openxmlformats.org/spreadsheetml/2006/main" count="654" uniqueCount="611">
  <si>
    <t>MARZO</t>
  </si>
  <si>
    <t>NUMERO</t>
  </si>
  <si>
    <t>CLUES</t>
  </si>
  <si>
    <t>UNIDAD</t>
  </si>
  <si>
    <t>RECETAS RECIBIDAS</t>
  </si>
  <si>
    <t>TOTAL DE RECETAS EN LA UNIDAD</t>
  </si>
  <si>
    <t xml:space="preserve">RECETAS OTORGADAS </t>
  </si>
  <si>
    <t xml:space="preserve">TOTAL DE RECETAS </t>
  </si>
  <si>
    <t>NTSSA015163</t>
  </si>
  <si>
    <t>COORD. ACAPONETA</t>
  </si>
  <si>
    <t>NTSSA000025</t>
  </si>
  <si>
    <t> EL AGUAJE</t>
  </si>
  <si>
    <t>NTSSA015611</t>
  </si>
  <si>
    <t> CASA DE SALUD BUENAVISTA</t>
  </si>
  <si>
    <t>NTSSA000030</t>
  </si>
  <si>
    <t> CASAS COLORADAS</t>
  </si>
  <si>
    <t>NTSSA015606</t>
  </si>
  <si>
    <t> CASA DE SALUD LAS CASITAS</t>
  </si>
  <si>
    <t>NTSSA015623</t>
  </si>
  <si>
    <t> CASA DE SALUD EL CENTENARIO</t>
  </si>
  <si>
    <t>NTSSA000042</t>
  </si>
  <si>
    <t> CERRO BOLA</t>
  </si>
  <si>
    <t>NTSSA000054</t>
  </si>
  <si>
    <t> LA GUÁSIMA</t>
  </si>
  <si>
    <t>NTSSA000066</t>
  </si>
  <si>
    <t> LLANO DE LA CRUZ</t>
  </si>
  <si>
    <t>NTSSA000071</t>
  </si>
  <si>
    <t> MOTAJE</t>
  </si>
  <si>
    <t>NTSSA000083</t>
  </si>
  <si>
    <t> EL RECODO</t>
  </si>
  <si>
    <t>NTSSA000095</t>
  </si>
  <si>
    <t> SAN DIEGO DE ALCALÁ</t>
  </si>
  <si>
    <t>NTSSA000100</t>
  </si>
  <si>
    <t> SAN MIGUEL</t>
  </si>
  <si>
    <t>NTSSA000112</t>
  </si>
  <si>
    <t> SANTA CRUZ</t>
  </si>
  <si>
    <t>NTSSA000124</t>
  </si>
  <si>
    <t> SAYULILLA</t>
  </si>
  <si>
    <t>NTSSA000136</t>
  </si>
  <si>
    <t> VALLE DE LA URRACA</t>
  </si>
  <si>
    <t>NTSSA003412</t>
  </si>
  <si>
    <t>MODULO SAYCOTA</t>
  </si>
  <si>
    <t>NTSSA000141</t>
  </si>
  <si>
    <t> EL CARRIZAL</t>
  </si>
  <si>
    <t>TOTAL MUNICIAL ACAPONETA</t>
  </si>
  <si>
    <t>NTSSA015220</t>
  </si>
  <si>
    <t>COORD.  HUAJICORI</t>
  </si>
  <si>
    <t>NTSSA000375</t>
  </si>
  <si>
    <t> C.S.HUAJICORI</t>
  </si>
  <si>
    <t>NTSSA000416</t>
  </si>
  <si>
    <t>CS. SANTA MARIA PICACHOS</t>
  </si>
  <si>
    <t>NTSSA000392</t>
  </si>
  <si>
    <t xml:space="preserve"> FAM  LA ESTANCIA </t>
  </si>
  <si>
    <t>NTSSA000404</t>
  </si>
  <si>
    <t> FAM   HUITALOTA</t>
  </si>
  <si>
    <t>NTSSA015780</t>
  </si>
  <si>
    <t>  FAM   EL COLORADO</t>
  </si>
  <si>
    <t>NTSSA000421</t>
  </si>
  <si>
    <t> FAM   EL RIYITO</t>
  </si>
  <si>
    <t>NTSSA000433</t>
  </si>
  <si>
    <t> FAM   ZONTECO</t>
  </si>
  <si>
    <t>NTSSA015833</t>
  </si>
  <si>
    <t> FAM   LA MURALLITA</t>
  </si>
  <si>
    <t>NTSSA015804</t>
  </si>
  <si>
    <t xml:space="preserve"> FAM  SAYCOTA</t>
  </si>
  <si>
    <t>NTSSA015845</t>
  </si>
  <si>
    <t> FAM  CORRAL DE PIEDRA</t>
  </si>
  <si>
    <t>TOTAL MUNICIPAL HUAJICORI</t>
  </si>
  <si>
    <t>NTSSA002224</t>
  </si>
  <si>
    <t> ROSAMORADA</t>
  </si>
  <si>
    <t>NTSSA000812</t>
  </si>
  <si>
    <t> LA BOQUITA</t>
  </si>
  <si>
    <t>NTSSA000824</t>
  </si>
  <si>
    <t> COFRADÍA DE CUYUTLÁN</t>
  </si>
  <si>
    <t>NTSSA000836</t>
  </si>
  <si>
    <t> COLONIA DIECIOCHO DE MARZO</t>
  </si>
  <si>
    <t>NTSSA000841</t>
  </si>
  <si>
    <t> CHILAPA</t>
  </si>
  <si>
    <t>NTSSA000853</t>
  </si>
  <si>
    <t> PERICOS</t>
  </si>
  <si>
    <t>NTSSA000865</t>
  </si>
  <si>
    <t> EL PESCADERO</t>
  </si>
  <si>
    <t>NTSSA000870</t>
  </si>
  <si>
    <t> LAS PILAS</t>
  </si>
  <si>
    <t>NTSSA000882</t>
  </si>
  <si>
    <t> PIMIENTILLO</t>
  </si>
  <si>
    <t>NTSSA015261</t>
  </si>
  <si>
    <t> ROSARITO</t>
  </si>
  <si>
    <t>NTSSA016113</t>
  </si>
  <si>
    <t>ARRAYENES</t>
  </si>
  <si>
    <t>NTSSA000894</t>
  </si>
  <si>
    <t> SAN VICENTE</t>
  </si>
  <si>
    <t>NTSSA000906</t>
  </si>
  <si>
    <t> EL TAMARINDO</t>
  </si>
  <si>
    <t>NTSSA000911</t>
  </si>
  <si>
    <t> ZOMATLÁN</t>
  </si>
  <si>
    <t>NTSSA000923</t>
  </si>
  <si>
    <t> FRANCISCO VILLA</t>
  </si>
  <si>
    <t>TOTAL MUNICIPAL ROSAMORADA</t>
  </si>
  <si>
    <t>NTSSA000935</t>
  </si>
  <si>
    <t> RUÍZ</t>
  </si>
  <si>
    <t>NTSSA015850</t>
  </si>
  <si>
    <t> FAM   LA MAJADA (RUÍZ)</t>
  </si>
  <si>
    <t>NTSSA000952</t>
  </si>
  <si>
    <t> CORDÓN DE JILGUERO</t>
  </si>
  <si>
    <t>NTSSA000964</t>
  </si>
  <si>
    <t> HEROICO BATALLÓN DE SAN BLAS</t>
  </si>
  <si>
    <t>NTSSA000981</t>
  </si>
  <si>
    <t> SAN PEDRO IXCATÁN</t>
  </si>
  <si>
    <t>NTSSA003574</t>
  </si>
  <si>
    <t> VADO DE SAN PEDRO</t>
  </si>
  <si>
    <t>NTSSA015862</t>
  </si>
  <si>
    <t> FAM  HUICOT ( RUIZ )</t>
  </si>
  <si>
    <t>TOTAL MUNICIPAL RUIZ</t>
  </si>
  <si>
    <t>NTSSA015151</t>
  </si>
  <si>
    <t> COORD.SANTIAGO IXCUINTLA</t>
  </si>
  <si>
    <t>NTSSA001256</t>
  </si>
  <si>
    <t> CESSA.SANTIAGO IXCUINTLA</t>
  </si>
  <si>
    <t>NTSSA001261</t>
  </si>
  <si>
    <t> AMAPA</t>
  </si>
  <si>
    <t>NTSSA001273</t>
  </si>
  <si>
    <t> BOCA DE CAMICHÍN</t>
  </si>
  <si>
    <t>NTSSA001285</t>
  </si>
  <si>
    <t> EL BOTADERO</t>
  </si>
  <si>
    <t>NTSSA002294</t>
  </si>
  <si>
    <t> CAMPO DE LOS LIMONES</t>
  </si>
  <si>
    <t>NTSSA001290</t>
  </si>
  <si>
    <t> CAÑADA DEL TABACO</t>
  </si>
  <si>
    <t>NTSSA001302</t>
  </si>
  <si>
    <t> EL CAPOMAL</t>
  </si>
  <si>
    <t>NTSSA001314</t>
  </si>
  <si>
    <t> EL CORTE</t>
  </si>
  <si>
    <t>NTSSA001326</t>
  </si>
  <si>
    <t> PALMAR DE CUAUTLA</t>
  </si>
  <si>
    <t>NTSSA001331</t>
  </si>
  <si>
    <t> POZO DE IBARRA</t>
  </si>
  <si>
    <t>NTSSA002253</t>
  </si>
  <si>
    <t> EL LIMÓN</t>
  </si>
  <si>
    <t>NTSSA001343</t>
  </si>
  <si>
    <t> MEXCALTITÁN DE URIBE</t>
  </si>
  <si>
    <t>NTSSA002236</t>
  </si>
  <si>
    <t> MOJARRITAS</t>
  </si>
  <si>
    <t>NTSSA001355</t>
  </si>
  <si>
    <t> LOS OTATES</t>
  </si>
  <si>
    <t>NTSSA001360</t>
  </si>
  <si>
    <t> VADO DEL CORA</t>
  </si>
  <si>
    <t>NTSSA001372</t>
  </si>
  <si>
    <t> PASO REAL DE CAHUIPA</t>
  </si>
  <si>
    <t>NTSSA015903</t>
  </si>
  <si>
    <t>ESTACION NANCHI</t>
  </si>
  <si>
    <t>NTSSA001384</t>
  </si>
  <si>
    <t> LA PRESA</t>
  </si>
  <si>
    <t>NTSSA001396</t>
  </si>
  <si>
    <t> PUERTA DE MANGOS</t>
  </si>
  <si>
    <t>NTSSA002195</t>
  </si>
  <si>
    <t> PUERTA DE PALAPARES</t>
  </si>
  <si>
    <t>NTSSA001401</t>
  </si>
  <si>
    <t> SAN ANDRÉS</t>
  </si>
  <si>
    <t>NTSSA002241</t>
  </si>
  <si>
    <t>NTSSA001413</t>
  </si>
  <si>
    <t> SAUTA</t>
  </si>
  <si>
    <t>NTSSA001425</t>
  </si>
  <si>
    <t> SENTISPAC</t>
  </si>
  <si>
    <t>NTSSA001430</t>
  </si>
  <si>
    <t> EL TAMBOR</t>
  </si>
  <si>
    <t>NTSSA002183</t>
  </si>
  <si>
    <t> EL TIZATE</t>
  </si>
  <si>
    <t>NTSSA001442</t>
  </si>
  <si>
    <t> VALLE LERMA</t>
  </si>
  <si>
    <t>NTSSA001454</t>
  </si>
  <si>
    <t> VALLE MORELOS</t>
  </si>
  <si>
    <t>NTSSA001466</t>
  </si>
  <si>
    <t> VILLA HIDALGO</t>
  </si>
  <si>
    <t>NTSSA001471</t>
  </si>
  <si>
    <t> VILLA JUÁREZ</t>
  </si>
  <si>
    <t>NTSSA001483</t>
  </si>
  <si>
    <t> YAGO</t>
  </si>
  <si>
    <t>TOTAL MUNICIPAL SANTIAGO</t>
  </si>
  <si>
    <t>NTSSA001495</t>
  </si>
  <si>
    <t> COORDINACIÓN MUNICIPAL TECUALA</t>
  </si>
  <si>
    <t>NTSSA015640</t>
  </si>
  <si>
    <t> C. S.  ANTONIO R. LAURELES</t>
  </si>
  <si>
    <t>NTSSA001500</t>
  </si>
  <si>
    <t> ATOTONILCO (FILO NUEVO)</t>
  </si>
  <si>
    <t>NTSSA016072</t>
  </si>
  <si>
    <t> EL FILO</t>
  </si>
  <si>
    <t> EL MACHO</t>
  </si>
  <si>
    <t> MILPAS VIEJAS</t>
  </si>
  <si>
    <t>NTSSA015652</t>
  </si>
  <si>
    <t> CASA DE SALUD LOS MORILLOS</t>
  </si>
  <si>
    <t>NTSSA001541</t>
  </si>
  <si>
    <t> NOVILLERO</t>
  </si>
  <si>
    <t>NTSSA015635</t>
  </si>
  <si>
    <t> CASA DE SALUD PASO HONDO</t>
  </si>
  <si>
    <t>NTSSA001553</t>
  </si>
  <si>
    <t> QUIMICHIS</t>
  </si>
  <si>
    <t>NTSSA001565</t>
  </si>
  <si>
    <t> RÍO VIEJO</t>
  </si>
  <si>
    <t>NTSSA001570</t>
  </si>
  <si>
    <t> SAN FELIPE AZTATÁN</t>
  </si>
  <si>
    <t>NTSSA001582</t>
  </si>
  <si>
    <t> TIERRA GENEROSA</t>
  </si>
  <si>
    <t>PALMAR DE CUAHUTLA</t>
  </si>
  <si>
    <t>TOTAL MUNICIPAL TECUALA</t>
  </si>
  <si>
    <t>NTSSA001850</t>
  </si>
  <si>
    <t> TUXPAN COLONIA PUEBLO NUEVO</t>
  </si>
  <si>
    <t>NTSSA015110</t>
  </si>
  <si>
    <t> JURISDICCIÓN SANITARIA III - TUXPAN</t>
  </si>
  <si>
    <t>NTSSA015285</t>
  </si>
  <si>
    <t> CENTRO DE SALUD MENTAL TUXPAN</t>
  </si>
  <si>
    <t>NTSSA015483</t>
  </si>
  <si>
    <t xml:space="preserve"> (CAPA TUXPAN)</t>
  </si>
  <si>
    <t>NTSSA001862</t>
  </si>
  <si>
    <t> COAMILES</t>
  </si>
  <si>
    <t>NTSSA001874</t>
  </si>
  <si>
    <t> PALMA GRANDE</t>
  </si>
  <si>
    <t>NTSSA001886</t>
  </si>
  <si>
    <t> PEÑAS</t>
  </si>
  <si>
    <t>NTSSA001891</t>
  </si>
  <si>
    <t> UNIÓN DE CORRIENTES</t>
  </si>
  <si>
    <t>TOTAL MUNICIPAL TUXPAN</t>
  </si>
  <si>
    <t>SERVICIOS DE SALUD DE NAYARIT</t>
  </si>
  <si>
    <t>DIRECCION DE ATENCION MEDICA</t>
  </si>
  <si>
    <t xml:space="preserve">JURISDICCION SANITARIA No. TRES TUXPAN </t>
  </si>
  <si>
    <t>AÑO 2023</t>
  </si>
  <si>
    <t>ENERO</t>
  </si>
  <si>
    <t>FEBRERO</t>
  </si>
  <si>
    <t>No.</t>
  </si>
  <si>
    <t xml:space="preserve">CLUESS DE LA UNIDAD </t>
  </si>
  <si>
    <t>RECETA AL INICIO DEL MES</t>
  </si>
  <si>
    <t xml:space="preserve">TOTAL DE REC. </t>
  </si>
  <si>
    <t>NTSSA000153</t>
  </si>
  <si>
    <t> AHUACATLÁN</t>
  </si>
  <si>
    <t>NTSSA002200</t>
  </si>
  <si>
    <t> LA GLORIA</t>
  </si>
  <si>
    <t>NTSSA000165</t>
  </si>
  <si>
    <t> HERIBERTO JARA</t>
  </si>
  <si>
    <t>NTSSA000170</t>
  </si>
  <si>
    <t> SANTA ISABEL</t>
  </si>
  <si>
    <t>NTSSA000182</t>
  </si>
  <si>
    <t> TETITLÁN</t>
  </si>
  <si>
    <t>NTSSA000194</t>
  </si>
  <si>
    <t> UZETA</t>
  </si>
  <si>
    <t>NTSSA016031</t>
  </si>
  <si>
    <t> CESSA AMATLÁN DE CAÑAS</t>
  </si>
  <si>
    <t>NTSSA000206</t>
  </si>
  <si>
    <t> C. M. DE AMATLÁN DE CAÑAS</t>
  </si>
  <si>
    <t>NTSSA000211</t>
  </si>
  <si>
    <t> BARRANCA DEL ORO</t>
  </si>
  <si>
    <t>NTSSA000223</t>
  </si>
  <si>
    <t> LOS CERRITOS</t>
  </si>
  <si>
    <t>NTSSA000235</t>
  </si>
  <si>
    <t> JESÚS MARÍA</t>
  </si>
  <si>
    <t>NTSSA000240</t>
  </si>
  <si>
    <t> MEZQUITES</t>
  </si>
  <si>
    <t>NTSSA000252</t>
  </si>
  <si>
    <t> LA YERBABUENA</t>
  </si>
  <si>
    <t>NTSSA016060</t>
  </si>
  <si>
    <t> HOSPITAL BASICO COMUNITARIO COMPOSTELA</t>
  </si>
  <si>
    <t>NTSSA000264</t>
  </si>
  <si>
    <t>CENTRO DE SALUD COMPOSTELA</t>
  </si>
  <si>
    <t>NTSSA016084</t>
  </si>
  <si>
    <t>HOSPITAL LAS VARAS</t>
  </si>
  <si>
    <t>NTSSA000276</t>
  </si>
  <si>
    <t> EL CAPOMO</t>
  </si>
  <si>
    <t>NTSSA000281</t>
  </si>
  <si>
    <t> FELIPE CARRILLO PUERTO</t>
  </si>
  <si>
    <t>NTSSA015582</t>
  </si>
  <si>
    <t> C. DE SALUD CHACALA</t>
  </si>
  <si>
    <t>NTSSA000293</t>
  </si>
  <si>
    <t> IXTAPA DE LA CONCEPCIÓN</t>
  </si>
  <si>
    <t>NTSSA015244</t>
  </si>
  <si>
    <t> LIMA DE ABAJO</t>
  </si>
  <si>
    <t>NTSSA000305</t>
  </si>
  <si>
    <t> MAZATÁN</t>
  </si>
  <si>
    <t>NTSSA000310</t>
  </si>
  <si>
    <t> EL MONTEÓN</t>
  </si>
  <si>
    <t>NTSSA000322</t>
  </si>
  <si>
    <t> PARANAL</t>
  </si>
  <si>
    <t>NTSSA000334</t>
  </si>
  <si>
    <t> LA PEÑITA DE JALTEMBA</t>
  </si>
  <si>
    <t>NTSSA015430</t>
  </si>
  <si>
    <t>UNEME</t>
  </si>
  <si>
    <t>NTSSA000351</t>
  </si>
  <si>
    <t> ZACUALPAN</t>
  </si>
  <si>
    <t>NTSSA015134</t>
  </si>
  <si>
    <t>JURISDICCIÓN II COMPOSTELA</t>
  </si>
  <si>
    <t>NTSSA000363</t>
  </si>
  <si>
    <t> ZAPOTÁN</t>
  </si>
  <si>
    <t>NTSSA000474</t>
  </si>
  <si>
    <t> HOSPITAL INTEGRAL IXTLÁN DEL RÍO</t>
  </si>
  <si>
    <t>NTSSA002323</t>
  </si>
  <si>
    <t> COORDINACIÓN MUNICIPAL IXTLÁN DEL RÍO</t>
  </si>
  <si>
    <t>NTSSA015442</t>
  </si>
  <si>
    <t xml:space="preserve"> (CAPA IXTLÁN DEL RÍO)</t>
  </si>
  <si>
    <t>NTSSA015594</t>
  </si>
  <si>
    <t> CASA DE SALUD RANCHOS DE ARRIBA</t>
  </si>
  <si>
    <t>NTSSA000486</t>
  </si>
  <si>
    <t> SAN JOSÉ DE GRACIA</t>
  </si>
  <si>
    <t>NTSSA000491</t>
  </si>
  <si>
    <t> EL TERRERO</t>
  </si>
  <si>
    <t>NTSSA000503</t>
  </si>
  <si>
    <t> JALA</t>
  </si>
  <si>
    <t>NTSSA002142</t>
  </si>
  <si>
    <t> JOMULCO</t>
  </si>
  <si>
    <t>NTSSA015710</t>
  </si>
  <si>
    <t> CASA DE SALUD FRANCISCO I. MADERO</t>
  </si>
  <si>
    <t>NTSSA000515</t>
  </si>
  <si>
    <t> CARAVANA EL CIRUELO</t>
  </si>
  <si>
    <t>NTSSA000520</t>
  </si>
  <si>
    <t> COAPAN</t>
  </si>
  <si>
    <t>NTSSA000532</t>
  </si>
  <si>
    <t> COFRADÍA DE JUANACATLÁN</t>
  </si>
  <si>
    <t>NTSSA000544</t>
  </si>
  <si>
    <t> ROSA BLANCA</t>
  </si>
  <si>
    <t>NTSSA000556</t>
  </si>
  <si>
    <t> SANTA FE</t>
  </si>
  <si>
    <t>NTSSA003445</t>
  </si>
  <si>
    <t>CARAVANA COFRADIA D E BUENOS AIRES</t>
  </si>
  <si>
    <t>NTSSA002434</t>
  </si>
  <si>
    <t> SAN PEDRO LAGUNILLAS</t>
  </si>
  <si>
    <t>NTSSA001150</t>
  </si>
  <si>
    <t> AMADO NERVO (EL CONDE)</t>
  </si>
  <si>
    <t>NTSSA001162</t>
  </si>
  <si>
    <t> TEPETILTIC</t>
  </si>
  <si>
    <t>NTSSA001174</t>
  </si>
  <si>
    <t> TEQUILITA</t>
  </si>
  <si>
    <t>NTSSA001990</t>
  </si>
  <si>
    <t> VALLE DE BANDERAS</t>
  </si>
  <si>
    <t>NTSSA015920</t>
  </si>
  <si>
    <t>VALLE DORADO</t>
  </si>
  <si>
    <t>NTSSA002002</t>
  </si>
  <si>
    <t> BUCERÍAS</t>
  </si>
  <si>
    <t>NTSSA002014</t>
  </si>
  <si>
    <t> EL COATANTE</t>
  </si>
  <si>
    <t>NTSSA002026</t>
  </si>
  <si>
    <t> LA CRUZ DE HUANACAXTLE</t>
  </si>
  <si>
    <t>NTSSA002031</t>
  </si>
  <si>
    <t> FORTUNA DE VALLEJO (LA GLORIA)</t>
  </si>
  <si>
    <t>NTSSA002043</t>
  </si>
  <si>
    <t> HIGUERA BLANCA</t>
  </si>
  <si>
    <t>NTSSA002055</t>
  </si>
  <si>
    <t> LAS JARRETADERAS</t>
  </si>
  <si>
    <t>NTSSA002060</t>
  </si>
  <si>
    <t> LO DE MARCOS</t>
  </si>
  <si>
    <t>NTSSA002072</t>
  </si>
  <si>
    <t> MEZCALES</t>
  </si>
  <si>
    <t>NTSSA015471</t>
  </si>
  <si>
    <t> EL PORVENIR</t>
  </si>
  <si>
    <t>NTSSA002084</t>
  </si>
  <si>
    <t> HOSPITAL GENERAL SAN FRANCISCO</t>
  </si>
  <si>
    <t>NTSSA002096</t>
  </si>
  <si>
    <t> SAN JOSÉ DEL VALLE</t>
  </si>
  <si>
    <t>NTSSA002101</t>
  </si>
  <si>
    <t> SAN JUAN DE ABAJO</t>
  </si>
  <si>
    <t>NTSSA002113</t>
  </si>
  <si>
    <t>NTSSA002125</t>
  </si>
  <si>
    <t> SAYULITA</t>
  </si>
  <si>
    <t xml:space="preserve"> (CAPASITS BAHÍA DE BANDERAS)</t>
  </si>
  <si>
    <t>(CAPA EL TONDOROQUE)</t>
  </si>
  <si>
    <t>NTSSA015874</t>
  </si>
  <si>
    <t>HOSPITAL TONDOROQUE</t>
  </si>
  <si>
    <t>NTSSA015175</t>
  </si>
  <si>
    <t> FRACCIONAMIENTO EMILIANO ZAPATA</t>
  </si>
  <si>
    <t>JURISDICCION SANITARIA No. DOS COMPOSTELA</t>
  </si>
  <si>
    <t xml:space="preserve"> </t>
  </si>
  <si>
    <t>CLUESS</t>
  </si>
  <si>
    <t>RECETAS OTORGADAS</t>
  </si>
  <si>
    <t xml:space="preserve">LOMAS VERDES </t>
  </si>
  <si>
    <t>NTSSA000561</t>
  </si>
  <si>
    <t xml:space="preserve">XALISCO </t>
  </si>
  <si>
    <t>NTSSA000573</t>
  </si>
  <si>
    <t>COFRADIA DE CHOCOLON</t>
  </si>
  <si>
    <t>NTSSA000585</t>
  </si>
  <si>
    <t>CUARENTEÑO</t>
  </si>
  <si>
    <t>NTSSA000590</t>
  </si>
  <si>
    <t>LA CURVA</t>
  </si>
  <si>
    <t>NTSSA000602</t>
  </si>
  <si>
    <t xml:space="preserve">EMILIANO ZAPATA    </t>
  </si>
  <si>
    <t>NTSSA000614</t>
  </si>
  <si>
    <t>PANTANAL</t>
  </si>
  <si>
    <t>NTSSA000626</t>
  </si>
  <si>
    <t xml:space="preserve">TEZTERAZO </t>
  </si>
  <si>
    <t>NTSSA000631</t>
  </si>
  <si>
    <t>TRIGOMIL</t>
  </si>
  <si>
    <t>NTSSA000643</t>
  </si>
  <si>
    <t>SAN ANTONIO</t>
  </si>
  <si>
    <t>NTSSA000655</t>
  </si>
  <si>
    <t>CENTRO DE SALUD XALISCO</t>
  </si>
  <si>
    <t>NTSSA002393</t>
  </si>
  <si>
    <t>MUNICIPIO DE XALISCO</t>
  </si>
  <si>
    <t>CARAV. JESUS MARIA TELEMEDICINA</t>
  </si>
  <si>
    <t>NTSSA015360</t>
  </si>
  <si>
    <t>CARAV. ARROYO DE CAÑAVERAL</t>
  </si>
  <si>
    <t>NTSSA000672</t>
  </si>
  <si>
    <t>CARAV. ARROYO DE CAMARONES</t>
  </si>
  <si>
    <t>NTSSA000701</t>
  </si>
  <si>
    <t>CARAV. EL CANGREJO</t>
  </si>
  <si>
    <t>NTSSA015664</t>
  </si>
  <si>
    <t>CARAV. EL NOVILLERO</t>
  </si>
  <si>
    <t>NTSSA003430</t>
  </si>
  <si>
    <t>CARAV. TIPO 0 COYUNQUE</t>
  </si>
  <si>
    <t>NTSSA000684</t>
  </si>
  <si>
    <t>LAS HIGUERAS</t>
  </si>
  <si>
    <t>NTSSA015413</t>
  </si>
  <si>
    <t>CARAV. TIPO 11 HUERTITAS</t>
  </si>
  <si>
    <t>NTSSA015355</t>
  </si>
  <si>
    <t>MESA DEL NAYAR</t>
  </si>
  <si>
    <t>NTSSA000696</t>
  </si>
  <si>
    <t>NARANJITO DE COPAL</t>
  </si>
  <si>
    <t>NTSSA002154</t>
  </si>
  <si>
    <t>SAN JUAN PEYOTAN</t>
  </si>
  <si>
    <t>NTSSA000713</t>
  </si>
  <si>
    <t>CARAV. DE SANTA BARBARA</t>
  </si>
  <si>
    <t>NTSSA000775</t>
  </si>
  <si>
    <t>SANTA BARBARA</t>
  </si>
  <si>
    <t>NTSSA015384</t>
  </si>
  <si>
    <t>SANTA TERESA</t>
  </si>
  <si>
    <t>NTSSA000730</t>
  </si>
  <si>
    <t>CARAV. CIENEGA DE SAN FELIPE</t>
  </si>
  <si>
    <t>NTSSA015915</t>
  </si>
  <si>
    <t>CARAV. TIPO11 RANCHO VIEJO</t>
  </si>
  <si>
    <t>NTSSA015331</t>
  </si>
  <si>
    <t>CARAV. TIPO 11 EL SAUCITO</t>
  </si>
  <si>
    <t>NTSSA015343</t>
  </si>
  <si>
    <t>CARAV. TIPO 0 EL SALADITO</t>
  </si>
  <si>
    <t>NTSSA000766</t>
  </si>
  <si>
    <t>CARAV. LA COFRADIA UNO</t>
  </si>
  <si>
    <t>NTSSA015314</t>
  </si>
  <si>
    <t>LA COFRADIA</t>
  </si>
  <si>
    <t>NTSSA015524</t>
  </si>
  <si>
    <t>CARAV. TIPO 1 EL MAGUEY</t>
  </si>
  <si>
    <t>NTSSA015326</t>
  </si>
  <si>
    <t>CARAV. GUINEA DE GUADALUPE</t>
  </si>
  <si>
    <t>NTSSA015681</t>
  </si>
  <si>
    <t>CARAV. MESITA DE HUICHOLES</t>
  </si>
  <si>
    <t>NTSSA000783</t>
  </si>
  <si>
    <t>POTRERO DE LA PALMITA</t>
  </si>
  <si>
    <t>NTSSA015401</t>
  </si>
  <si>
    <t>CARAV. LOS FIERROS</t>
  </si>
  <si>
    <t>NTSSA003421</t>
  </si>
  <si>
    <t>CARAV. EL ROBLITO</t>
  </si>
  <si>
    <t>NTSSA015676</t>
  </si>
  <si>
    <t>CARAV. VENTANILLAS</t>
  </si>
  <si>
    <t>NTSSA015693</t>
  </si>
  <si>
    <t>CARAV. EL CARRIZAL DE LAS VIGAS</t>
  </si>
  <si>
    <t>NTSSA003463</t>
  </si>
  <si>
    <t>CARAV. HUIZACHES</t>
  </si>
  <si>
    <t>NTSSA003481</t>
  </si>
  <si>
    <t>CARAV. STA. ANITA</t>
  </si>
  <si>
    <t>NTSSA000742</t>
  </si>
  <si>
    <t>CARAV. EL COLORIN</t>
  </si>
  <si>
    <t>NTSSA000795</t>
  </si>
  <si>
    <t>CARAV. LOS ENCINOS</t>
  </si>
  <si>
    <t>NTSSA00754</t>
  </si>
  <si>
    <t>MUNICIPIO DEL NAYAR</t>
  </si>
  <si>
    <t>COORDINACION SAN BLAS</t>
  </si>
  <si>
    <t>NTSSA015216</t>
  </si>
  <si>
    <t>SAN BLAS</t>
  </si>
  <si>
    <t>NTSSA001005</t>
  </si>
  <si>
    <t>ATICAMA</t>
  </si>
  <si>
    <t>NTSSA001010</t>
  </si>
  <si>
    <t>AUTAN</t>
  </si>
  <si>
    <t>NTSSA001022</t>
  </si>
  <si>
    <t>EL CORA</t>
  </si>
  <si>
    <t>NTSSA001034</t>
  </si>
  <si>
    <t>CHACALILLA</t>
  </si>
  <si>
    <t>NTSSA001046</t>
  </si>
  <si>
    <t>LA GOMA</t>
  </si>
  <si>
    <t>NTSSA001051</t>
  </si>
  <si>
    <t>GUADALUPE VICTORIA</t>
  </si>
  <si>
    <t>NTSSA001063</t>
  </si>
  <si>
    <t>HUARISTEMBA</t>
  </si>
  <si>
    <t>NTSSA001075</t>
  </si>
  <si>
    <t>JALCOCOTAN (15)</t>
  </si>
  <si>
    <t>NTSSA003550</t>
  </si>
  <si>
    <t>EL LLANO</t>
  </si>
  <si>
    <t>NTSSA001092</t>
  </si>
  <si>
    <t>MECATAN ( 5 REC, 2 USAD. 1 FS</t>
  </si>
  <si>
    <t>NTSSA001104</t>
  </si>
  <si>
    <t>NAVARRETE</t>
  </si>
  <si>
    <t>NTSSA001116</t>
  </si>
  <si>
    <t>PINTADEÑO</t>
  </si>
  <si>
    <t>NTSSA001121</t>
  </si>
  <si>
    <t>5O</t>
  </si>
  <si>
    <t>REFORMA AGRARIA</t>
  </si>
  <si>
    <t>NTSSA001133</t>
  </si>
  <si>
    <t>MUNICIPIO DE SAN BLAS</t>
  </si>
  <si>
    <t>SANTA MARIA DEL ORO CESSA</t>
  </si>
  <si>
    <t>NTSSA001186</t>
  </si>
  <si>
    <t xml:space="preserve">SANTA MARIA DEL ORO </t>
  </si>
  <si>
    <t>NTSSA001191</t>
  </si>
  <si>
    <t>AHUALAMO</t>
  </si>
  <si>
    <t>NTSSA001203</t>
  </si>
  <si>
    <t>CERRO BLANCO</t>
  </si>
  <si>
    <t>NTSSA001215</t>
  </si>
  <si>
    <t>LAS CUEVAS</t>
  </si>
  <si>
    <t>NTSSA001220</t>
  </si>
  <si>
    <t xml:space="preserve">LA LABOR </t>
  </si>
  <si>
    <t>NTSSA001232</t>
  </si>
  <si>
    <t>PLATANITOS</t>
  </si>
  <si>
    <t>NTSSA001244</t>
  </si>
  <si>
    <t>MUNICIPIO DE SANTA MARIA DEL ORO</t>
  </si>
  <si>
    <t xml:space="preserve">COL. PRIETO CRISPIN </t>
  </si>
  <si>
    <t xml:space="preserve">COL. VENCEREMOS  </t>
  </si>
  <si>
    <t>NTSSA001611</t>
  </si>
  <si>
    <t xml:space="preserve">COL. FLORES MAGÓN </t>
  </si>
  <si>
    <t>NTSSA001623</t>
  </si>
  <si>
    <t>COL. TIERRA Y LIBERTAD</t>
  </si>
  <si>
    <t>NTSSA001635</t>
  </si>
  <si>
    <t>COL. 26 DE SEPTIEMBRE</t>
  </si>
  <si>
    <t>NTSSA001640</t>
  </si>
  <si>
    <t>COL. CUAUHTÉMOC</t>
  </si>
  <si>
    <t>NTSSA001652</t>
  </si>
  <si>
    <t>COL. CUESTA BARRÍOS</t>
  </si>
  <si>
    <t>NTSSA001664</t>
  </si>
  <si>
    <t>COL. PARAÍSO</t>
  </si>
  <si>
    <t>NTSSA001676</t>
  </si>
  <si>
    <t>COL. VALLE DE MATATIPAC</t>
  </si>
  <si>
    <t>NTSSA001681</t>
  </si>
  <si>
    <t>TEPIC COL. RESERVA TERRITORIAL</t>
  </si>
  <si>
    <t>NTSSA001693</t>
  </si>
  <si>
    <t>TEPIC COL. 2 DE AGOSTO</t>
  </si>
  <si>
    <t>NTSSA001705</t>
  </si>
  <si>
    <t xml:space="preserve">JUAN ESCUTIA </t>
  </si>
  <si>
    <t>NTSSA001710</t>
  </si>
  <si>
    <t>CAPASITS</t>
  </si>
  <si>
    <t>NTSSA015273</t>
  </si>
  <si>
    <t>CENTRO DE SALUD MENTAL</t>
  </si>
  <si>
    <t>NTSSA002306</t>
  </si>
  <si>
    <t>5 DE MAYO</t>
  </si>
  <si>
    <t>NTSSA016096</t>
  </si>
  <si>
    <t>JURISDICCION SANITARIA 1</t>
  </si>
  <si>
    <t>NTSSA015122</t>
  </si>
  <si>
    <t>EL AHUACATE</t>
  </si>
  <si>
    <t>NTSSA001722</t>
  </si>
  <si>
    <t>ATONALISCO</t>
  </si>
  <si>
    <t>NTSSA001734</t>
  </si>
  <si>
    <t>BELLAVISTA</t>
  </si>
  <si>
    <t>NTSSA001746</t>
  </si>
  <si>
    <t>CALERAS DE COFRADO</t>
  </si>
  <si>
    <t>NTSSA001751</t>
  </si>
  <si>
    <t xml:space="preserve">COLONIA 6 DE ENERO </t>
  </si>
  <si>
    <t>NTSSA001763</t>
  </si>
  <si>
    <t>COLORADO DE LA MORA</t>
  </si>
  <si>
    <t>NTSSA001775</t>
  </si>
  <si>
    <t>EL ESPINO</t>
  </si>
  <si>
    <t>NTSSA001780</t>
  </si>
  <si>
    <t>FRANCISCO I. MADERO</t>
  </si>
  <si>
    <t>NTSSA001792</t>
  </si>
  <si>
    <t xml:space="preserve">LO DE LAMEDO   </t>
  </si>
  <si>
    <t>NTSSA001804</t>
  </si>
  <si>
    <t>SAN ANDRES</t>
  </si>
  <si>
    <t>NTSSA001816</t>
  </si>
  <si>
    <t>SAN LUIS DE LOZADA</t>
  </si>
  <si>
    <t>NTSSA001821</t>
  </si>
  <si>
    <t>SALVADOR ALLENDE</t>
  </si>
  <si>
    <t>NTSSA001833</t>
  </si>
  <si>
    <t>LA YERBA</t>
  </si>
  <si>
    <t>NTSSA002352</t>
  </si>
  <si>
    <t>CEREDI</t>
  </si>
  <si>
    <t>NTSSA002335</t>
  </si>
  <si>
    <t>CAPA TEPIC</t>
  </si>
  <si>
    <t>NTSSA015466</t>
  </si>
  <si>
    <t>(UNEME CRONICOS</t>
  </si>
  <si>
    <t>NTSSA015536</t>
  </si>
  <si>
    <t>MUNICIPIO DE TEPIC</t>
  </si>
  <si>
    <t> LA YESCA</t>
  </si>
  <si>
    <t>NTSSA001903</t>
  </si>
  <si>
    <t> CARAVANA LA YESCA</t>
  </si>
  <si>
    <t>NTSSA001915</t>
  </si>
  <si>
    <t> CARAVANA LA YESCA TELEMEDICINA</t>
  </si>
  <si>
    <t>NTSSA015734</t>
  </si>
  <si>
    <t> CARAVANA AMATLÁN DE JORA</t>
  </si>
  <si>
    <t>NTSSA001920</t>
  </si>
  <si>
    <t>HUAJIMIC</t>
  </si>
  <si>
    <t>NTSSA001932</t>
  </si>
  <si>
    <t>CARAV. GUANACASTLE</t>
  </si>
  <si>
    <t>NTSSA001944</t>
  </si>
  <si>
    <t> POPOTA</t>
  </si>
  <si>
    <t>NTSSA001956</t>
  </si>
  <si>
    <t> HOSPITAL I. PUENTE DE CAMOTLÁN</t>
  </si>
  <si>
    <t>NTSSA015425</t>
  </si>
  <si>
    <t> CASA DE SALUD SAN PELAYO</t>
  </si>
  <si>
    <t>NTSSA015565</t>
  </si>
  <si>
    <t> CARAVANA TATEPUSCO</t>
  </si>
  <si>
    <t>NTSSA001973</t>
  </si>
  <si>
    <t> EL FORTÍN MESA DE CHAPALILLA</t>
  </si>
  <si>
    <t>NTSSA001985</t>
  </si>
  <si>
    <t> CARAVANA EL CARRIZAL</t>
  </si>
  <si>
    <t>NTSSA015372</t>
  </si>
  <si>
    <t> CASA DE SALUD SAN JUAN IXTAPALAPA</t>
  </si>
  <si>
    <t>NTSSA015541</t>
  </si>
  <si>
    <t> CARAVANA LAS PALMILLAS</t>
  </si>
  <si>
    <t>NTSSA015705</t>
  </si>
  <si>
    <t>MUNICIPIO DE LA YESCA</t>
  </si>
  <si>
    <t>JURISDICCION ANITARIA No. UNO TEPIC</t>
  </si>
  <si>
    <t>TOTAL MUNICIPAL AHUACATLAN</t>
  </si>
  <si>
    <t>TOTAL MUNICIPAL AMATLAN DE CAÑAS</t>
  </si>
  <si>
    <t>TOTAL MUNICIPAL COMPOSTELA</t>
  </si>
  <si>
    <t>TOTAL MUNICIPAL IXTLAN DEL RIO</t>
  </si>
  <si>
    <t>TOTAL MUNICIPAL JALA</t>
  </si>
  <si>
    <t>TOTAL MUNICIPAL SAN PEDRO LAGUNILLAS</t>
  </si>
  <si>
    <t>TOTAL MUNICIPAL VALLE DE BANDERAS</t>
  </si>
  <si>
    <t xml:space="preserve">TOTAL  JURISDICCCIONAL No. TRES TUXPAN </t>
  </si>
  <si>
    <t xml:space="preserve">TOTAL JURISDICCIONL DOS COMPOSTELA </t>
  </si>
  <si>
    <t>TOTAL JURISDICCIONAL UNO TEPIC</t>
  </si>
  <si>
    <t>SE ENVIA MANUAL JUSTIFADO CON OFICIO JST-DIR/0576/2023</t>
  </si>
  <si>
    <t>DEVOLUCION DE  13 RECETARIOS</t>
  </si>
  <si>
    <t>*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</si>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</sst>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6"/>
      <name val="Arial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i/>
      <sz val="6"/>
      <name val="Arial"/>
      <family val="2"/>
    </font>
    <font>
      <sz val="8"/>
      <name val="Calibri"/>
      <family val="2"/>
      <scheme val="minor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79646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65">
    <xf numFmtId="0" fontId="0" fillId="0" borderId="0" xfId="0"/>
    <xf numFmtId="0" fontId="0" fillId="0" borderId="0" xfId="0"/>
    <xf numFmtId="0" fontId="6" fillId="2" borderId="24" xfId="0" applyFont="1" applyFill="1" applyBorder="1" applyAlignment="1">
      <alignment horizontal="left" wrapText="1"/>
    </xf>
    <xf numFmtId="0" fontId="10" fillId="2" borderId="48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vertical="center" textRotation="90" wrapText="1"/>
    </xf>
    <xf numFmtId="0" fontId="1" fillId="2" borderId="50" xfId="0" applyFont="1" applyFill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2" fillId="2" borderId="28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2" borderId="0" xfId="0" applyFill="1"/>
    <xf numFmtId="0" fontId="8" fillId="0" borderId="0" xfId="0" applyFont="1"/>
    <xf numFmtId="0" fontId="4" fillId="0" borderId="0" xfId="0" applyFont="1"/>
    <xf numFmtId="0" fontId="0" fillId="0" borderId="0" xfId="0" applyFont="1"/>
    <xf numFmtId="0" fontId="4" fillId="2" borderId="5" xfId="0" applyFont="1" applyFill="1" applyBorder="1"/>
    <xf numFmtId="0" fontId="3" fillId="2" borderId="4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 textRotation="90" wrapText="1"/>
    </xf>
    <xf numFmtId="3" fontId="12" fillId="2" borderId="42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left" wrapText="1"/>
    </xf>
    <xf numFmtId="3" fontId="12" fillId="2" borderId="14" xfId="0" applyNumberFormat="1" applyFont="1" applyFill="1" applyBorder="1" applyAlignment="1" applyProtection="1">
      <alignment horizontal="center"/>
      <protection locked="0"/>
    </xf>
    <xf numFmtId="3" fontId="12" fillId="2" borderId="32" xfId="0" applyNumberFormat="1" applyFont="1" applyFill="1" applyBorder="1" applyAlignment="1" applyProtection="1">
      <alignment horizontal="center"/>
      <protection locked="0"/>
    </xf>
    <xf numFmtId="3" fontId="12" fillId="2" borderId="33" xfId="0" applyNumberFormat="1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>
      <alignment horizontal="left" wrapText="1"/>
    </xf>
    <xf numFmtId="3" fontId="12" fillId="2" borderId="17" xfId="0" applyNumberFormat="1" applyFont="1" applyFill="1" applyBorder="1" applyAlignment="1" applyProtection="1">
      <alignment horizontal="center"/>
      <protection locked="0"/>
    </xf>
    <xf numFmtId="3" fontId="12" fillId="2" borderId="16" xfId="0" applyNumberFormat="1" applyFont="1" applyFill="1" applyBorder="1" applyAlignment="1" applyProtection="1">
      <alignment horizontal="center"/>
      <protection locked="0"/>
    </xf>
    <xf numFmtId="3" fontId="12" fillId="2" borderId="34" xfId="0" applyNumberFormat="1" applyFont="1" applyFill="1" applyBorder="1" applyAlignment="1" applyProtection="1">
      <alignment horizontal="center"/>
      <protection locked="0"/>
    </xf>
    <xf numFmtId="3" fontId="12" fillId="2" borderId="35" xfId="0" applyNumberFormat="1" applyFont="1" applyFill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left" wrapText="1"/>
    </xf>
    <xf numFmtId="0" fontId="6" fillId="2" borderId="3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left" wrapText="1"/>
    </xf>
    <xf numFmtId="3" fontId="12" fillId="2" borderId="21" xfId="0" applyNumberFormat="1" applyFont="1" applyFill="1" applyBorder="1" applyAlignment="1" applyProtection="1">
      <alignment horizontal="center"/>
      <protection locked="0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3" fontId="12" fillId="2" borderId="13" xfId="0" applyNumberFormat="1" applyFont="1" applyFill="1" applyBorder="1" applyAlignment="1">
      <alignment horizontal="center"/>
    </xf>
    <xf numFmtId="3" fontId="12" fillId="2" borderId="4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 wrapText="1"/>
    </xf>
    <xf numFmtId="3" fontId="12" fillId="2" borderId="40" xfId="0" applyNumberFormat="1" applyFont="1" applyFill="1" applyBorder="1" applyAlignment="1" applyProtection="1">
      <alignment horizontal="center"/>
      <protection locked="0"/>
    </xf>
    <xf numFmtId="3" fontId="12" fillId="2" borderId="46" xfId="0" applyNumberFormat="1" applyFont="1" applyFill="1" applyBorder="1" applyAlignment="1" applyProtection="1">
      <alignment horizontal="center"/>
      <protection locked="0"/>
    </xf>
    <xf numFmtId="0" fontId="12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 wrapText="1"/>
    </xf>
    <xf numFmtId="3" fontId="12" fillId="2" borderId="19" xfId="0" applyNumberFormat="1" applyFont="1" applyFill="1" applyBorder="1" applyAlignment="1" applyProtection="1">
      <alignment horizontal="center"/>
      <protection locked="0"/>
    </xf>
    <xf numFmtId="3" fontId="12" fillId="2" borderId="11" xfId="0" applyNumberFormat="1" applyFont="1" applyFill="1" applyBorder="1" applyAlignment="1" applyProtection="1">
      <alignment horizontal="center"/>
      <protection locked="0"/>
    </xf>
    <xf numFmtId="3" fontId="12" fillId="2" borderId="44" xfId="0" applyNumberFormat="1" applyFont="1" applyFill="1" applyBorder="1" applyAlignment="1" applyProtection="1">
      <alignment horizontal="center"/>
      <protection locked="0"/>
    </xf>
    <xf numFmtId="3" fontId="12" fillId="2" borderId="13" xfId="0" applyNumberFormat="1" applyFont="1" applyFill="1" applyBorder="1" applyAlignment="1" applyProtection="1">
      <alignment horizontal="center"/>
      <protection locked="0"/>
    </xf>
    <xf numFmtId="3" fontId="12" fillId="2" borderId="41" xfId="0" applyNumberFormat="1" applyFont="1" applyFill="1" applyBorder="1" applyAlignment="1" applyProtection="1">
      <alignment horizontal="center"/>
      <protection locked="0"/>
    </xf>
    <xf numFmtId="3" fontId="12" fillId="2" borderId="42" xfId="0" applyNumberFormat="1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 wrapText="1"/>
    </xf>
    <xf numFmtId="0" fontId="6" fillId="2" borderId="4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31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41" xfId="0" applyNumberFormat="1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left" wrapText="1"/>
    </xf>
    <xf numFmtId="0" fontId="6" fillId="2" borderId="5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3" fontId="16" fillId="2" borderId="13" xfId="0" applyNumberFormat="1" applyFont="1" applyFill="1" applyBorder="1" applyAlignment="1">
      <alignment horizontal="center" vertical="center" wrapText="1"/>
    </xf>
    <xf numFmtId="3" fontId="6" fillId="2" borderId="41" xfId="0" applyNumberFormat="1" applyFont="1" applyFill="1" applyBorder="1" applyAlignment="1" applyProtection="1">
      <alignment horizontal="center"/>
      <protection locked="0"/>
    </xf>
    <xf numFmtId="0" fontId="6" fillId="2" borderId="41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6" fillId="2" borderId="42" xfId="0" applyNumberFormat="1" applyFont="1" applyFill="1" applyBorder="1" applyAlignment="1" applyProtection="1">
      <alignment horizontal="center"/>
      <protection locked="0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/>
    </xf>
    <xf numFmtId="3" fontId="6" fillId="2" borderId="17" xfId="0" applyNumberFormat="1" applyFont="1" applyFill="1" applyBorder="1" applyAlignment="1" applyProtection="1">
      <alignment horizontal="center"/>
      <protection locked="0"/>
    </xf>
    <xf numFmtId="3" fontId="6" fillId="2" borderId="40" xfId="0" applyNumberFormat="1" applyFont="1" applyFill="1" applyBorder="1" applyAlignment="1" applyProtection="1">
      <alignment horizontal="center"/>
      <protection locked="0"/>
    </xf>
    <xf numFmtId="0" fontId="6" fillId="2" borderId="40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3" fontId="6" fillId="2" borderId="16" xfId="0" applyNumberFormat="1" applyFont="1" applyFill="1" applyBorder="1" applyAlignment="1" applyProtection="1">
      <alignment horizontal="center"/>
      <protection locked="0"/>
    </xf>
    <xf numFmtId="3" fontId="6" fillId="2" borderId="34" xfId="0" applyNumberFormat="1" applyFont="1" applyFill="1" applyBorder="1" applyAlignment="1" applyProtection="1">
      <alignment horizontal="center"/>
      <protection locked="0"/>
    </xf>
    <xf numFmtId="0" fontId="17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left" wrapText="1"/>
    </xf>
    <xf numFmtId="3" fontId="6" fillId="2" borderId="19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0" fontId="6" fillId="2" borderId="42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0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4" xfId="0" applyFont="1" applyFill="1" applyBorder="1" applyAlignment="1" applyProtection="1">
      <alignment horizontal="center"/>
      <protection locked="0"/>
    </xf>
    <xf numFmtId="0" fontId="17" fillId="2" borderId="43" xfId="0" applyFont="1" applyFill="1" applyBorder="1" applyAlignment="1">
      <alignment horizontal="center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16" fillId="2" borderId="17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60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17" fillId="2" borderId="11" xfId="0" applyFont="1" applyFill="1" applyBorder="1" applyAlignment="1"/>
    <xf numFmtId="0" fontId="17" fillId="2" borderId="5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3" fontId="6" fillId="2" borderId="21" xfId="0" applyNumberFormat="1" applyFont="1" applyFill="1" applyBorder="1" applyAlignment="1" applyProtection="1">
      <alignment horizontal="center"/>
      <protection locked="0"/>
    </xf>
    <xf numFmtId="3" fontId="6" fillId="2" borderId="36" xfId="0" applyNumberFormat="1" applyFont="1" applyFill="1" applyBorder="1" applyAlignment="1" applyProtection="1">
      <alignment horizontal="center"/>
      <protection locked="0"/>
    </xf>
    <xf numFmtId="0" fontId="17" fillId="2" borderId="36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center"/>
    </xf>
    <xf numFmtId="3" fontId="16" fillId="2" borderId="40" xfId="0" applyNumberFormat="1" applyFont="1" applyFill="1" applyBorder="1" applyAlignment="1">
      <alignment horizontal="center" vertical="center" wrapText="1"/>
    </xf>
    <xf numFmtId="3" fontId="16" fillId="2" borderId="59" xfId="0" applyNumberFormat="1" applyFont="1" applyFill="1" applyBorder="1" applyAlignment="1">
      <alignment horizontal="center" vertical="center" wrapText="1"/>
    </xf>
    <xf numFmtId="3" fontId="16" fillId="2" borderId="21" xfId="0" applyNumberFormat="1" applyFont="1" applyFill="1" applyBorder="1" applyAlignment="1">
      <alignment horizontal="center" vertical="center" wrapText="1"/>
    </xf>
    <xf numFmtId="3" fontId="16" fillId="2" borderId="36" xfId="0" applyNumberFormat="1" applyFont="1" applyFill="1" applyBorder="1" applyAlignment="1">
      <alignment horizontal="center" vertical="center" wrapText="1"/>
    </xf>
    <xf numFmtId="3" fontId="16" fillId="2" borderId="37" xfId="0" applyNumberFormat="1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left" wrapText="1"/>
    </xf>
    <xf numFmtId="0" fontId="6" fillId="2" borderId="43" xfId="0" applyFont="1" applyFill="1" applyBorder="1" applyAlignment="1">
      <alignment horizontal="left" wrapText="1"/>
    </xf>
    <xf numFmtId="3" fontId="6" fillId="2" borderId="14" xfId="0" applyNumberFormat="1" applyFont="1" applyFill="1" applyBorder="1" applyAlignment="1">
      <alignment horizontal="center"/>
    </xf>
    <xf numFmtId="0" fontId="6" fillId="2" borderId="32" xfId="0" applyNumberFormat="1" applyFont="1" applyFill="1" applyBorder="1" applyAlignment="1">
      <alignment horizontal="center"/>
    </xf>
    <xf numFmtId="3" fontId="6" fillId="2" borderId="32" xfId="0" applyNumberFormat="1" applyFont="1" applyFill="1" applyBorder="1" applyAlignment="1">
      <alignment horizontal="center"/>
    </xf>
    <xf numFmtId="3" fontId="6" fillId="2" borderId="33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horizontal="center"/>
    </xf>
    <xf numFmtId="3" fontId="6" fillId="2" borderId="34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3" fontId="6" fillId="2" borderId="35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3" fontId="16" fillId="2" borderId="16" xfId="0" applyNumberFormat="1" applyFont="1" applyFill="1" applyBorder="1" applyAlignment="1">
      <alignment horizontal="center" vertical="center" wrapText="1"/>
    </xf>
    <xf numFmtId="3" fontId="16" fillId="2" borderId="34" xfId="0" applyNumberFormat="1" applyFont="1" applyFill="1" applyBorder="1" applyAlignment="1">
      <alignment horizontal="center" vertical="center" wrapText="1"/>
    </xf>
    <xf numFmtId="3" fontId="16" fillId="2" borderId="35" xfId="0" applyNumberFormat="1" applyFont="1" applyFill="1" applyBorder="1" applyAlignment="1">
      <alignment horizontal="center" vertical="center" wrapText="1"/>
    </xf>
    <xf numFmtId="3" fontId="6" fillId="2" borderId="57" xfId="0" applyNumberFormat="1" applyFont="1" applyFill="1" applyBorder="1" applyAlignment="1">
      <alignment horizontal="center"/>
    </xf>
    <xf numFmtId="3" fontId="6" fillId="2" borderId="59" xfId="0" applyNumberFormat="1" applyFont="1" applyFill="1" applyBorder="1" applyAlignment="1">
      <alignment horizontal="center"/>
    </xf>
    <xf numFmtId="3" fontId="6" fillId="2" borderId="46" xfId="0" applyNumberFormat="1" applyFont="1" applyFill="1" applyBorder="1" applyAlignment="1">
      <alignment horizontal="center"/>
    </xf>
    <xf numFmtId="3" fontId="6" fillId="2" borderId="53" xfId="0" applyNumberFormat="1" applyFont="1" applyFill="1" applyBorder="1" applyAlignment="1">
      <alignment horizontal="center"/>
    </xf>
    <xf numFmtId="3" fontId="6" fillId="2" borderId="64" xfId="0" applyNumberFormat="1" applyFont="1" applyFill="1" applyBorder="1" applyAlignment="1">
      <alignment horizontal="center"/>
    </xf>
    <xf numFmtId="3" fontId="6" fillId="2" borderId="39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2" borderId="55" xfId="0" applyNumberFormat="1" applyFont="1" applyFill="1" applyBorder="1" applyAlignment="1">
      <alignment horizontal="center"/>
    </xf>
    <xf numFmtId="3" fontId="6" fillId="2" borderId="42" xfId="0" applyNumberFormat="1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40" xfId="0" applyFont="1" applyFill="1" applyBorder="1"/>
    <xf numFmtId="0" fontId="6" fillId="2" borderId="17" xfId="0" applyFont="1" applyFill="1" applyBorder="1"/>
    <xf numFmtId="0" fontId="6" fillId="2" borderId="46" xfId="0" applyFont="1" applyFill="1" applyBorder="1"/>
    <xf numFmtId="0" fontId="6" fillId="2" borderId="57" xfId="0" applyFont="1" applyFill="1" applyBorder="1" applyAlignment="1">
      <alignment horizontal="left" wrapText="1"/>
    </xf>
    <xf numFmtId="0" fontId="6" fillId="2" borderId="60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41" xfId="0" applyFont="1" applyFill="1" applyBorder="1" applyAlignment="1">
      <alignment horizontal="center" vertical="center" textRotation="90" wrapText="1"/>
    </xf>
    <xf numFmtId="0" fontId="1" fillId="2" borderId="42" xfId="0" applyFont="1" applyFill="1" applyBorder="1" applyAlignment="1">
      <alignment horizontal="center" vertical="center" textRotation="90" wrapText="1"/>
    </xf>
    <xf numFmtId="0" fontId="17" fillId="2" borderId="41" xfId="0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3" fontId="6" fillId="2" borderId="40" xfId="0" applyNumberFormat="1" applyFont="1" applyFill="1" applyBorder="1" applyAlignment="1">
      <alignment horizontal="center"/>
    </xf>
    <xf numFmtId="0" fontId="6" fillId="2" borderId="40" xfId="0" applyNumberFormat="1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left" wrapText="1"/>
    </xf>
    <xf numFmtId="0" fontId="6" fillId="2" borderId="29" xfId="0" applyFont="1" applyFill="1" applyBorder="1" applyAlignment="1">
      <alignment horizontal="left" wrapText="1"/>
    </xf>
    <xf numFmtId="0" fontId="6" fillId="2" borderId="30" xfId="0" applyFont="1" applyFill="1" applyBorder="1" applyAlignment="1">
      <alignment horizontal="left" wrapText="1"/>
    </xf>
    <xf numFmtId="0" fontId="6" fillId="2" borderId="19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3" fontId="6" fillId="2" borderId="44" xfId="0" applyNumberFormat="1" applyFont="1" applyFill="1" applyBorder="1" applyAlignment="1">
      <alignment horizontal="center"/>
    </xf>
    <xf numFmtId="3" fontId="16" fillId="2" borderId="41" xfId="0" applyNumberFormat="1" applyFont="1" applyFill="1" applyBorder="1" applyAlignment="1">
      <alignment horizontal="center" vertical="center" wrapText="1"/>
    </xf>
    <xf numFmtId="3" fontId="16" fillId="2" borderId="42" xfId="0" applyNumberFormat="1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left" wrapText="1"/>
    </xf>
    <xf numFmtId="0" fontId="6" fillId="2" borderId="71" xfId="0" applyFont="1" applyFill="1" applyBorder="1" applyAlignment="1">
      <alignment horizontal="left" wrapText="1"/>
    </xf>
    <xf numFmtId="0" fontId="6" fillId="2" borderId="72" xfId="0" applyFont="1" applyFill="1" applyBorder="1" applyAlignment="1">
      <alignment horizontal="left" wrapText="1"/>
    </xf>
    <xf numFmtId="0" fontId="6" fillId="2" borderId="73" xfId="0" applyFont="1" applyFill="1" applyBorder="1" applyAlignment="1">
      <alignment horizontal="left" wrapText="1"/>
    </xf>
    <xf numFmtId="0" fontId="6" fillId="2" borderId="28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left" vertical="center" wrapText="1"/>
    </xf>
    <xf numFmtId="0" fontId="21" fillId="0" borderId="0" xfId="0" applyFont="1"/>
    <xf numFmtId="0" fontId="21" fillId="0" borderId="0" xfId="0" applyFont="1" applyBorder="1"/>
    <xf numFmtId="3" fontId="16" fillId="2" borderId="5" xfId="0" applyNumberFormat="1" applyFont="1" applyFill="1" applyBorder="1" applyAlignment="1">
      <alignment horizontal="center"/>
    </xf>
    <xf numFmtId="3" fontId="16" fillId="2" borderId="55" xfId="0" applyNumberFormat="1" applyFont="1" applyFill="1" applyBorder="1" applyAlignment="1">
      <alignment horizontal="center"/>
    </xf>
    <xf numFmtId="3" fontId="16" fillId="2" borderId="42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3" fontId="6" fillId="2" borderId="41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5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16" fillId="2" borderId="13" xfId="0" applyNumberFormat="1" applyFont="1" applyFill="1" applyBorder="1" applyAlignment="1">
      <alignment horizontal="center"/>
    </xf>
    <xf numFmtId="3" fontId="16" fillId="2" borderId="41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3" fontId="7" fillId="2" borderId="59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4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3" xfId="0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textRotation="90" wrapText="1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textRotation="90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0</xdr:row>
      <xdr:rowOff>95250</xdr:rowOff>
    </xdr:from>
    <xdr:to>
      <xdr:col>15</xdr:col>
      <xdr:colOff>323850</xdr:colOff>
      <xdr:row>2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95250"/>
          <a:ext cx="93345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0</xdr:row>
      <xdr:rowOff>19050</xdr:rowOff>
    </xdr:from>
    <xdr:to>
      <xdr:col>1</xdr:col>
      <xdr:colOff>800100</xdr:colOff>
      <xdr:row>2</xdr:row>
      <xdr:rowOff>104775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"/>
          <a:ext cx="971550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123825</xdr:rowOff>
    </xdr:from>
    <xdr:to>
      <xdr:col>1</xdr:col>
      <xdr:colOff>733425</xdr:colOff>
      <xdr:row>2</xdr:row>
      <xdr:rowOff>66675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3825"/>
          <a:ext cx="876300" cy="323850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0</xdr:row>
      <xdr:rowOff>104775</xdr:rowOff>
    </xdr:from>
    <xdr:to>
      <xdr:col>15</xdr:col>
      <xdr:colOff>466725</xdr:colOff>
      <xdr:row>2</xdr:row>
      <xdr:rowOff>104775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4775"/>
          <a:ext cx="933450" cy="381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742950</xdr:colOff>
      <xdr:row>2</xdr:row>
      <xdr:rowOff>123825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8100"/>
          <a:ext cx="971550" cy="46672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0</xdr:row>
      <xdr:rowOff>76201</xdr:rowOff>
    </xdr:from>
    <xdr:to>
      <xdr:col>6</xdr:col>
      <xdr:colOff>295275</xdr:colOff>
      <xdr:row>2</xdr:row>
      <xdr:rowOff>76201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76201"/>
          <a:ext cx="933450" cy="381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topLeftCell="A106" workbookViewId="0">
      <selection activeCell="T127" sqref="T127"/>
    </sheetView>
  </sheetViews>
  <sheetFormatPr baseColWidth="10" defaultRowHeight="15" x14ac:dyDescent="0.25"/>
  <cols>
    <col min="1" max="1" width="6.28515625" style="1" customWidth="1"/>
    <col min="2" max="2" width="31" style="1" customWidth="1"/>
    <col min="3" max="3" width="15.140625" style="1" customWidth="1"/>
    <col min="4" max="4" width="8.140625" style="1" hidden="1" customWidth="1"/>
    <col min="5" max="7" width="7.42578125" style="1" hidden="1" customWidth="1"/>
    <col min="8" max="8" width="8.140625" style="1" hidden="1" customWidth="1"/>
    <col min="9" max="12" width="7.42578125" style="1" hidden="1" customWidth="1"/>
    <col min="13" max="16" width="7.42578125" style="1" customWidth="1"/>
    <col min="17" max="16384" width="11.42578125" style="1"/>
  </cols>
  <sheetData>
    <row r="1" spans="1:16" x14ac:dyDescent="0.25">
      <c r="A1" s="219" t="s">
        <v>221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x14ac:dyDescent="0.25">
      <c r="A2" s="219" t="s">
        <v>222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15.75" thickBot="1" x14ac:dyDescent="0.3">
      <c r="A3" s="219" t="s">
        <v>596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5.75" thickBot="1" x14ac:dyDescent="0.3">
      <c r="A4" s="31" t="s">
        <v>365</v>
      </c>
      <c r="B4" s="24">
        <v>2023</v>
      </c>
      <c r="C4" s="23"/>
      <c r="D4" s="227" t="s">
        <v>225</v>
      </c>
      <c r="E4" s="228"/>
      <c r="F4" s="228"/>
      <c r="G4" s="228"/>
      <c r="H4" s="229"/>
      <c r="I4" s="227" t="s">
        <v>226</v>
      </c>
      <c r="J4" s="228"/>
      <c r="K4" s="228"/>
      <c r="L4" s="229"/>
      <c r="M4" s="227" t="s">
        <v>0</v>
      </c>
      <c r="N4" s="228"/>
      <c r="O4" s="228"/>
      <c r="P4" s="229"/>
    </row>
    <row r="5" spans="1:16" ht="92.25" customHeight="1" thickBot="1" x14ac:dyDescent="0.3">
      <c r="A5" s="32" t="s">
        <v>227</v>
      </c>
      <c r="B5" s="32" t="s">
        <v>3</v>
      </c>
      <c r="C5" s="32" t="s">
        <v>366</v>
      </c>
      <c r="D5" s="33" t="s">
        <v>229</v>
      </c>
      <c r="E5" s="5" t="s">
        <v>4</v>
      </c>
      <c r="F5" s="5" t="s">
        <v>5</v>
      </c>
      <c r="G5" s="34" t="s">
        <v>367</v>
      </c>
      <c r="H5" s="9" t="s">
        <v>230</v>
      </c>
      <c r="I5" s="7" t="s">
        <v>4</v>
      </c>
      <c r="J5" s="5" t="s">
        <v>5</v>
      </c>
      <c r="K5" s="8" t="s">
        <v>6</v>
      </c>
      <c r="L5" s="9" t="s">
        <v>7</v>
      </c>
      <c r="M5" s="173" t="s">
        <v>4</v>
      </c>
      <c r="N5" s="174" t="s">
        <v>5</v>
      </c>
      <c r="O5" s="175" t="s">
        <v>6</v>
      </c>
      <c r="P5" s="176" t="s">
        <v>7</v>
      </c>
    </row>
    <row r="6" spans="1:16" ht="16.5" customHeight="1" x14ac:dyDescent="0.25">
      <c r="A6" s="114">
        <v>1</v>
      </c>
      <c r="B6" s="184" t="s">
        <v>368</v>
      </c>
      <c r="C6" s="181" t="s">
        <v>369</v>
      </c>
      <c r="D6" s="146">
        <v>0</v>
      </c>
      <c r="E6" s="147">
        <v>750</v>
      </c>
      <c r="F6" s="148">
        <f t="shared" ref="F6" si="0">SUM(D6+E6)</f>
        <v>750</v>
      </c>
      <c r="G6" s="147">
        <v>748</v>
      </c>
      <c r="H6" s="149">
        <f>SUM(F6-E6)</f>
        <v>0</v>
      </c>
      <c r="I6" s="150">
        <v>300</v>
      </c>
      <c r="J6" s="151">
        <v>0</v>
      </c>
      <c r="K6" s="152">
        <v>299</v>
      </c>
      <c r="L6" s="153">
        <v>0</v>
      </c>
      <c r="M6" s="178">
        <v>0</v>
      </c>
      <c r="N6" s="179">
        <v>450</v>
      </c>
      <c r="O6" s="180">
        <v>450</v>
      </c>
      <c r="P6" s="160">
        <v>0</v>
      </c>
    </row>
    <row r="7" spans="1:16" ht="15" customHeight="1" x14ac:dyDescent="0.25">
      <c r="A7" s="104">
        <v>2</v>
      </c>
      <c r="B7" s="185" t="s">
        <v>370</v>
      </c>
      <c r="C7" s="182" t="s">
        <v>371</v>
      </c>
      <c r="D7" s="154">
        <v>0</v>
      </c>
      <c r="E7" s="152">
        <v>200</v>
      </c>
      <c r="F7" s="151">
        <f t="shared" ref="F7:F16" si="1">SUM(D7+E7)</f>
        <v>200</v>
      </c>
      <c r="G7" s="152">
        <v>200</v>
      </c>
      <c r="H7" s="153">
        <f t="shared" ref="H7:H16" si="2">SUM(F7-E7)</f>
        <v>0</v>
      </c>
      <c r="I7" s="150">
        <v>450</v>
      </c>
      <c r="J7" s="151">
        <v>0</v>
      </c>
      <c r="K7" s="152">
        <v>443</v>
      </c>
      <c r="L7" s="153">
        <v>0</v>
      </c>
      <c r="M7" s="150">
        <v>0</v>
      </c>
      <c r="N7" s="151">
        <v>450</v>
      </c>
      <c r="O7" s="152">
        <v>450</v>
      </c>
      <c r="P7" s="153">
        <v>0</v>
      </c>
    </row>
    <row r="8" spans="1:16" x14ac:dyDescent="0.25">
      <c r="A8" s="104">
        <v>3</v>
      </c>
      <c r="B8" s="185" t="s">
        <v>372</v>
      </c>
      <c r="C8" s="182" t="s">
        <v>373</v>
      </c>
      <c r="D8" s="154">
        <v>0</v>
      </c>
      <c r="E8" s="152">
        <v>0</v>
      </c>
      <c r="F8" s="151">
        <f t="shared" si="1"/>
        <v>0</v>
      </c>
      <c r="G8" s="152">
        <v>0</v>
      </c>
      <c r="H8" s="153">
        <f t="shared" si="2"/>
        <v>0</v>
      </c>
      <c r="I8" s="150">
        <v>0</v>
      </c>
      <c r="J8" s="151">
        <v>0</v>
      </c>
      <c r="K8" s="152">
        <v>0</v>
      </c>
      <c r="L8" s="153">
        <v>0</v>
      </c>
      <c r="M8" s="150">
        <v>0</v>
      </c>
      <c r="N8" s="151">
        <v>0</v>
      </c>
      <c r="O8" s="152">
        <v>0</v>
      </c>
      <c r="P8" s="153">
        <v>0</v>
      </c>
    </row>
    <row r="9" spans="1:16" x14ac:dyDescent="0.25">
      <c r="A9" s="104">
        <v>4</v>
      </c>
      <c r="B9" s="185" t="s">
        <v>374</v>
      </c>
      <c r="C9" s="182" t="s">
        <v>375</v>
      </c>
      <c r="D9" s="154">
        <v>0</v>
      </c>
      <c r="E9" s="152">
        <v>50</v>
      </c>
      <c r="F9" s="151">
        <f t="shared" si="1"/>
        <v>50</v>
      </c>
      <c r="G9" s="152">
        <v>50</v>
      </c>
      <c r="H9" s="153">
        <f t="shared" si="2"/>
        <v>0</v>
      </c>
      <c r="I9" s="150">
        <v>0</v>
      </c>
      <c r="J9" s="151">
        <v>0</v>
      </c>
      <c r="K9" s="152">
        <v>0</v>
      </c>
      <c r="L9" s="153">
        <v>0</v>
      </c>
      <c r="M9" s="150">
        <v>0</v>
      </c>
      <c r="N9" s="151">
        <v>0</v>
      </c>
      <c r="O9" s="152">
        <v>0</v>
      </c>
      <c r="P9" s="153">
        <v>0</v>
      </c>
    </row>
    <row r="10" spans="1:16" x14ac:dyDescent="0.25">
      <c r="A10" s="104">
        <v>5</v>
      </c>
      <c r="B10" s="185" t="s">
        <v>376</v>
      </c>
      <c r="C10" s="182" t="s">
        <v>377</v>
      </c>
      <c r="D10" s="154">
        <v>0</v>
      </c>
      <c r="E10" s="152">
        <v>50</v>
      </c>
      <c r="F10" s="151">
        <f t="shared" si="1"/>
        <v>50</v>
      </c>
      <c r="G10" s="152">
        <v>47</v>
      </c>
      <c r="H10" s="153">
        <f t="shared" si="2"/>
        <v>0</v>
      </c>
      <c r="I10" s="150">
        <v>50</v>
      </c>
      <c r="J10" s="151">
        <v>0</v>
      </c>
      <c r="K10" s="152">
        <v>50</v>
      </c>
      <c r="L10" s="153">
        <v>0</v>
      </c>
      <c r="M10" s="150">
        <v>0</v>
      </c>
      <c r="N10" s="151">
        <v>0</v>
      </c>
      <c r="O10" s="152">
        <v>0</v>
      </c>
      <c r="P10" s="153">
        <v>0</v>
      </c>
    </row>
    <row r="11" spans="1:16" x14ac:dyDescent="0.25">
      <c r="A11" s="128">
        <v>6</v>
      </c>
      <c r="B11" s="185" t="s">
        <v>378</v>
      </c>
      <c r="C11" s="182" t="s">
        <v>379</v>
      </c>
      <c r="D11" s="154">
        <v>0</v>
      </c>
      <c r="E11" s="152">
        <v>0</v>
      </c>
      <c r="F11" s="151">
        <f t="shared" si="1"/>
        <v>0</v>
      </c>
      <c r="G11" s="152">
        <v>0</v>
      </c>
      <c r="H11" s="153">
        <f t="shared" si="2"/>
        <v>0</v>
      </c>
      <c r="I11" s="150">
        <v>150</v>
      </c>
      <c r="J11" s="151">
        <v>0</v>
      </c>
      <c r="K11" s="152">
        <v>150</v>
      </c>
      <c r="L11" s="153">
        <v>0</v>
      </c>
      <c r="M11" s="150">
        <v>0</v>
      </c>
      <c r="N11" s="151">
        <v>0</v>
      </c>
      <c r="O11" s="152">
        <v>0</v>
      </c>
      <c r="P11" s="153">
        <v>0</v>
      </c>
    </row>
    <row r="12" spans="1:16" x14ac:dyDescent="0.25">
      <c r="A12" s="128">
        <v>7</v>
      </c>
      <c r="B12" s="185" t="s">
        <v>380</v>
      </c>
      <c r="C12" s="182" t="s">
        <v>381</v>
      </c>
      <c r="D12" s="154">
        <v>0</v>
      </c>
      <c r="E12" s="152">
        <v>250</v>
      </c>
      <c r="F12" s="151">
        <f t="shared" si="1"/>
        <v>250</v>
      </c>
      <c r="G12" s="152">
        <v>249</v>
      </c>
      <c r="H12" s="153">
        <f t="shared" si="2"/>
        <v>0</v>
      </c>
      <c r="I12" s="150">
        <v>150</v>
      </c>
      <c r="J12" s="151">
        <v>0</v>
      </c>
      <c r="K12" s="152">
        <v>148</v>
      </c>
      <c r="L12" s="153">
        <v>0</v>
      </c>
      <c r="M12" s="150">
        <v>0</v>
      </c>
      <c r="N12" s="151">
        <v>250</v>
      </c>
      <c r="O12" s="152">
        <v>250</v>
      </c>
      <c r="P12" s="153">
        <v>0</v>
      </c>
    </row>
    <row r="13" spans="1:16" x14ac:dyDescent="0.25">
      <c r="A13" s="128">
        <v>8</v>
      </c>
      <c r="B13" s="185" t="s">
        <v>382</v>
      </c>
      <c r="C13" s="182" t="s">
        <v>383</v>
      </c>
      <c r="D13" s="154">
        <v>0</v>
      </c>
      <c r="E13" s="152">
        <v>150</v>
      </c>
      <c r="F13" s="151">
        <f t="shared" si="1"/>
        <v>150</v>
      </c>
      <c r="G13" s="152">
        <v>148</v>
      </c>
      <c r="H13" s="153">
        <f t="shared" si="2"/>
        <v>0</v>
      </c>
      <c r="I13" s="150">
        <v>200</v>
      </c>
      <c r="J13" s="151">
        <v>0</v>
      </c>
      <c r="K13" s="152">
        <v>200</v>
      </c>
      <c r="L13" s="153">
        <v>0</v>
      </c>
      <c r="M13" s="150">
        <v>0</v>
      </c>
      <c r="N13" s="151">
        <v>150</v>
      </c>
      <c r="O13" s="152">
        <v>150</v>
      </c>
      <c r="P13" s="153">
        <v>0</v>
      </c>
    </row>
    <row r="14" spans="1:16" x14ac:dyDescent="0.25">
      <c r="A14" s="128">
        <v>9</v>
      </c>
      <c r="B14" s="185" t="s">
        <v>384</v>
      </c>
      <c r="C14" s="182" t="s">
        <v>385</v>
      </c>
      <c r="D14" s="154">
        <v>0</v>
      </c>
      <c r="E14" s="152">
        <v>200</v>
      </c>
      <c r="F14" s="151">
        <f t="shared" si="1"/>
        <v>200</v>
      </c>
      <c r="G14" s="152">
        <v>199</v>
      </c>
      <c r="H14" s="153">
        <f t="shared" si="2"/>
        <v>0</v>
      </c>
      <c r="I14" s="150">
        <v>100</v>
      </c>
      <c r="J14" s="151">
        <v>0</v>
      </c>
      <c r="K14" s="152">
        <v>100</v>
      </c>
      <c r="L14" s="153">
        <v>0</v>
      </c>
      <c r="M14" s="150">
        <v>0</v>
      </c>
      <c r="N14" s="151">
        <v>200</v>
      </c>
      <c r="O14" s="152">
        <v>200</v>
      </c>
      <c r="P14" s="153">
        <v>0</v>
      </c>
    </row>
    <row r="15" spans="1:16" x14ac:dyDescent="0.25">
      <c r="A15" s="128">
        <v>10</v>
      </c>
      <c r="B15" s="185" t="s">
        <v>386</v>
      </c>
      <c r="C15" s="182" t="s">
        <v>387</v>
      </c>
      <c r="D15" s="154">
        <v>0</v>
      </c>
      <c r="E15" s="152">
        <v>0</v>
      </c>
      <c r="F15" s="151">
        <f t="shared" si="1"/>
        <v>0</v>
      </c>
      <c r="G15" s="152">
        <v>0</v>
      </c>
      <c r="H15" s="153">
        <f t="shared" si="2"/>
        <v>0</v>
      </c>
      <c r="I15" s="150">
        <v>0</v>
      </c>
      <c r="J15" s="151">
        <v>0</v>
      </c>
      <c r="K15" s="152">
        <v>0</v>
      </c>
      <c r="L15" s="153">
        <v>0</v>
      </c>
      <c r="M15" s="150">
        <v>0</v>
      </c>
      <c r="N15" s="151">
        <v>0</v>
      </c>
      <c r="O15" s="152">
        <v>0</v>
      </c>
      <c r="P15" s="153">
        <v>0</v>
      </c>
    </row>
    <row r="16" spans="1:16" ht="15.75" thickBot="1" x14ac:dyDescent="0.3">
      <c r="A16" s="128">
        <v>11</v>
      </c>
      <c r="B16" s="186" t="s">
        <v>388</v>
      </c>
      <c r="C16" s="183" t="s">
        <v>389</v>
      </c>
      <c r="D16" s="154">
        <v>0</v>
      </c>
      <c r="E16" s="152">
        <v>0</v>
      </c>
      <c r="F16" s="151">
        <f t="shared" si="1"/>
        <v>0</v>
      </c>
      <c r="G16" s="152">
        <v>0</v>
      </c>
      <c r="H16" s="153">
        <f t="shared" si="2"/>
        <v>0</v>
      </c>
      <c r="I16" s="150">
        <v>0</v>
      </c>
      <c r="J16" s="151">
        <v>0</v>
      </c>
      <c r="K16" s="152">
        <v>0</v>
      </c>
      <c r="L16" s="153">
        <v>0</v>
      </c>
      <c r="M16" s="187">
        <v>0</v>
      </c>
      <c r="N16" s="188">
        <v>0</v>
      </c>
      <c r="O16" s="189">
        <v>0</v>
      </c>
      <c r="P16" s="190">
        <v>0</v>
      </c>
    </row>
    <row r="17" spans="1:16" ht="15.75" thickBot="1" x14ac:dyDescent="0.3">
      <c r="A17" s="223" t="s">
        <v>390</v>
      </c>
      <c r="B17" s="224"/>
      <c r="C17" s="225"/>
      <c r="D17" s="155">
        <v>0</v>
      </c>
      <c r="E17" s="156">
        <v>0</v>
      </c>
      <c r="F17" s="156">
        <f t="shared" ref="F17:I17" si="3">SUM(F6:F16)</f>
        <v>1650</v>
      </c>
      <c r="G17" s="156">
        <v>0</v>
      </c>
      <c r="H17" s="157">
        <f t="shared" si="3"/>
        <v>0</v>
      </c>
      <c r="I17" s="155">
        <f t="shared" si="3"/>
        <v>1400</v>
      </c>
      <c r="J17" s="156">
        <f t="shared" ref="J17" si="4">SUM(H17+I17)</f>
        <v>1400</v>
      </c>
      <c r="K17" s="156">
        <f>SUM(K6:K16)</f>
        <v>1390</v>
      </c>
      <c r="L17" s="157">
        <f t="shared" ref="L17:L123" si="5">SUM(J17-K17)</f>
        <v>10</v>
      </c>
      <c r="M17" s="91">
        <f>SUM(M6:M16)</f>
        <v>0</v>
      </c>
      <c r="N17" s="191">
        <f>SUM(N6:N16)</f>
        <v>1500</v>
      </c>
      <c r="O17" s="191">
        <f>SUM(O6:O16)</f>
        <v>1500</v>
      </c>
      <c r="P17" s="192">
        <f t="shared" ref="P17:P122" si="6">SUM(N17-O17)</f>
        <v>0</v>
      </c>
    </row>
    <row r="18" spans="1:16" ht="15" customHeight="1" x14ac:dyDescent="0.25">
      <c r="A18" s="167">
        <v>1</v>
      </c>
      <c r="B18" s="196" t="s">
        <v>391</v>
      </c>
      <c r="C18" s="193" t="s">
        <v>392</v>
      </c>
      <c r="D18" s="158">
        <v>0</v>
      </c>
      <c r="E18" s="159">
        <v>0</v>
      </c>
      <c r="F18" s="159">
        <f t="shared" ref="F18:F47" si="7">SUM(D18+E18)</f>
        <v>0</v>
      </c>
      <c r="G18" s="159">
        <v>0</v>
      </c>
      <c r="H18" s="160">
        <f>SUM(F18-G18)</f>
        <v>0</v>
      </c>
      <c r="I18" s="158">
        <v>0</v>
      </c>
      <c r="J18" s="159">
        <v>0</v>
      </c>
      <c r="K18" s="159">
        <v>0</v>
      </c>
      <c r="L18" s="160">
        <v>0</v>
      </c>
      <c r="M18" s="158">
        <v>0</v>
      </c>
      <c r="N18" s="159">
        <v>0</v>
      </c>
      <c r="O18" s="159">
        <v>0</v>
      </c>
      <c r="P18" s="160">
        <v>0</v>
      </c>
    </row>
    <row r="19" spans="1:16" x14ac:dyDescent="0.25">
      <c r="A19" s="37">
        <v>2</v>
      </c>
      <c r="B19" s="197" t="s">
        <v>393</v>
      </c>
      <c r="C19" s="194" t="s">
        <v>394</v>
      </c>
      <c r="D19" s="158">
        <v>0</v>
      </c>
      <c r="E19" s="159">
        <v>0</v>
      </c>
      <c r="F19" s="159">
        <f t="shared" si="7"/>
        <v>0</v>
      </c>
      <c r="G19" s="159">
        <v>0</v>
      </c>
      <c r="H19" s="160">
        <f t="shared" ref="H19:H49" si="8">SUM(F19-G19)</f>
        <v>0</v>
      </c>
      <c r="I19" s="158">
        <v>0</v>
      </c>
      <c r="J19" s="159">
        <f t="shared" ref="J19:J123" si="9">SUM(H19+I19)</f>
        <v>0</v>
      </c>
      <c r="K19" s="159">
        <v>0</v>
      </c>
      <c r="L19" s="160">
        <f t="shared" si="5"/>
        <v>0</v>
      </c>
      <c r="M19" s="158">
        <v>0</v>
      </c>
      <c r="N19" s="159">
        <f t="shared" ref="N19:N121" si="10">SUM(L19+M19)</f>
        <v>0</v>
      </c>
      <c r="O19" s="159">
        <v>0</v>
      </c>
      <c r="P19" s="160">
        <f t="shared" si="6"/>
        <v>0</v>
      </c>
    </row>
    <row r="20" spans="1:16" x14ac:dyDescent="0.25">
      <c r="A20" s="37">
        <v>3</v>
      </c>
      <c r="B20" s="197" t="s">
        <v>395</v>
      </c>
      <c r="C20" s="194" t="s">
        <v>396</v>
      </c>
      <c r="D20" s="158">
        <v>0</v>
      </c>
      <c r="E20" s="159">
        <v>0</v>
      </c>
      <c r="F20" s="159">
        <f t="shared" si="7"/>
        <v>0</v>
      </c>
      <c r="G20" s="159">
        <v>0</v>
      </c>
      <c r="H20" s="160">
        <f t="shared" si="8"/>
        <v>0</v>
      </c>
      <c r="I20" s="158">
        <v>0</v>
      </c>
      <c r="J20" s="159">
        <f t="shared" si="9"/>
        <v>0</v>
      </c>
      <c r="K20" s="159">
        <v>0</v>
      </c>
      <c r="L20" s="160">
        <f t="shared" si="5"/>
        <v>0</v>
      </c>
      <c r="M20" s="158">
        <v>0</v>
      </c>
      <c r="N20" s="159">
        <f t="shared" si="10"/>
        <v>0</v>
      </c>
      <c r="O20" s="159">
        <v>0</v>
      </c>
      <c r="P20" s="160">
        <f t="shared" si="6"/>
        <v>0</v>
      </c>
    </row>
    <row r="21" spans="1:16" x14ac:dyDescent="0.25">
      <c r="A21" s="37">
        <v>4</v>
      </c>
      <c r="B21" s="197" t="s">
        <v>397</v>
      </c>
      <c r="C21" s="194" t="s">
        <v>398</v>
      </c>
      <c r="D21" s="158">
        <v>0</v>
      </c>
      <c r="E21" s="159">
        <v>0</v>
      </c>
      <c r="F21" s="159">
        <f t="shared" si="7"/>
        <v>0</v>
      </c>
      <c r="G21" s="159">
        <v>0</v>
      </c>
      <c r="H21" s="160">
        <f t="shared" si="8"/>
        <v>0</v>
      </c>
      <c r="I21" s="158">
        <v>0</v>
      </c>
      <c r="J21" s="159">
        <v>0</v>
      </c>
      <c r="K21" s="159">
        <v>0</v>
      </c>
      <c r="L21" s="160">
        <v>0</v>
      </c>
      <c r="M21" s="158">
        <v>0</v>
      </c>
      <c r="N21" s="159">
        <v>0</v>
      </c>
      <c r="O21" s="159">
        <v>0</v>
      </c>
      <c r="P21" s="160">
        <v>0</v>
      </c>
    </row>
    <row r="22" spans="1:16" x14ac:dyDescent="0.25">
      <c r="A22" s="37">
        <v>5</v>
      </c>
      <c r="B22" s="197" t="s">
        <v>399</v>
      </c>
      <c r="C22" s="194" t="s">
        <v>400</v>
      </c>
      <c r="D22" s="158">
        <v>0</v>
      </c>
      <c r="E22" s="159">
        <v>0</v>
      </c>
      <c r="F22" s="159">
        <f t="shared" si="7"/>
        <v>0</v>
      </c>
      <c r="G22" s="159">
        <v>0</v>
      </c>
      <c r="H22" s="160">
        <f t="shared" si="8"/>
        <v>0</v>
      </c>
      <c r="I22" s="158">
        <v>0</v>
      </c>
      <c r="J22" s="159">
        <v>0</v>
      </c>
      <c r="K22" s="159">
        <v>0</v>
      </c>
      <c r="L22" s="160">
        <v>0</v>
      </c>
      <c r="M22" s="158">
        <v>0</v>
      </c>
      <c r="N22" s="159">
        <v>0</v>
      </c>
      <c r="O22" s="159">
        <v>0</v>
      </c>
      <c r="P22" s="160">
        <v>0</v>
      </c>
    </row>
    <row r="23" spans="1:16" x14ac:dyDescent="0.25">
      <c r="A23" s="71">
        <v>6</v>
      </c>
      <c r="B23" s="198" t="s">
        <v>401</v>
      </c>
      <c r="C23" s="194" t="s">
        <v>402</v>
      </c>
      <c r="D23" s="158">
        <v>0</v>
      </c>
      <c r="E23" s="159">
        <v>0</v>
      </c>
      <c r="F23" s="159">
        <f t="shared" si="7"/>
        <v>0</v>
      </c>
      <c r="G23" s="159">
        <v>0</v>
      </c>
      <c r="H23" s="160">
        <f t="shared" si="8"/>
        <v>0</v>
      </c>
      <c r="I23" s="158">
        <v>0</v>
      </c>
      <c r="J23" s="159">
        <f t="shared" si="9"/>
        <v>0</v>
      </c>
      <c r="K23" s="159">
        <v>0</v>
      </c>
      <c r="L23" s="160">
        <f t="shared" si="5"/>
        <v>0</v>
      </c>
      <c r="M23" s="158">
        <v>0</v>
      </c>
      <c r="N23" s="159">
        <f t="shared" si="10"/>
        <v>0</v>
      </c>
      <c r="O23" s="159">
        <v>0</v>
      </c>
      <c r="P23" s="160">
        <f t="shared" si="6"/>
        <v>0</v>
      </c>
    </row>
    <row r="24" spans="1:16" x14ac:dyDescent="0.25">
      <c r="A24" s="71">
        <v>7</v>
      </c>
      <c r="B24" s="198" t="s">
        <v>403</v>
      </c>
      <c r="C24" s="194" t="s">
        <v>404</v>
      </c>
      <c r="D24" s="158">
        <v>0</v>
      </c>
      <c r="E24" s="159">
        <v>0</v>
      </c>
      <c r="F24" s="159">
        <f t="shared" si="7"/>
        <v>0</v>
      </c>
      <c r="G24" s="159">
        <v>0</v>
      </c>
      <c r="H24" s="160">
        <f t="shared" si="8"/>
        <v>0</v>
      </c>
      <c r="I24" s="158">
        <v>0</v>
      </c>
      <c r="J24" s="159">
        <f t="shared" si="9"/>
        <v>0</v>
      </c>
      <c r="K24" s="159">
        <v>0</v>
      </c>
      <c r="L24" s="160">
        <f t="shared" si="5"/>
        <v>0</v>
      </c>
      <c r="M24" s="158">
        <v>0</v>
      </c>
      <c r="N24" s="159">
        <f t="shared" si="10"/>
        <v>0</v>
      </c>
      <c r="O24" s="159">
        <v>0</v>
      </c>
      <c r="P24" s="160">
        <f t="shared" si="6"/>
        <v>0</v>
      </c>
    </row>
    <row r="25" spans="1:16" x14ac:dyDescent="0.25">
      <c r="A25" s="71">
        <v>8</v>
      </c>
      <c r="B25" s="198" t="s">
        <v>405</v>
      </c>
      <c r="C25" s="194" t="s">
        <v>406</v>
      </c>
      <c r="D25" s="158">
        <v>0</v>
      </c>
      <c r="E25" s="159">
        <v>0</v>
      </c>
      <c r="F25" s="159">
        <f t="shared" si="7"/>
        <v>0</v>
      </c>
      <c r="G25" s="159">
        <v>0</v>
      </c>
      <c r="H25" s="160">
        <f t="shared" si="8"/>
        <v>0</v>
      </c>
      <c r="I25" s="158">
        <v>0</v>
      </c>
      <c r="J25" s="159">
        <f t="shared" si="9"/>
        <v>0</v>
      </c>
      <c r="K25" s="159">
        <v>0</v>
      </c>
      <c r="L25" s="160">
        <f t="shared" si="5"/>
        <v>0</v>
      </c>
      <c r="M25" s="158">
        <v>0</v>
      </c>
      <c r="N25" s="159">
        <f t="shared" si="10"/>
        <v>0</v>
      </c>
      <c r="O25" s="159">
        <v>0</v>
      </c>
      <c r="P25" s="160">
        <f t="shared" si="6"/>
        <v>0</v>
      </c>
    </row>
    <row r="26" spans="1:16" x14ac:dyDescent="0.25">
      <c r="A26" s="71">
        <v>9</v>
      </c>
      <c r="B26" s="198" t="s">
        <v>407</v>
      </c>
      <c r="C26" s="194" t="s">
        <v>408</v>
      </c>
      <c r="D26" s="158">
        <v>0</v>
      </c>
      <c r="E26" s="159">
        <v>0</v>
      </c>
      <c r="F26" s="159">
        <f t="shared" si="7"/>
        <v>0</v>
      </c>
      <c r="G26" s="159">
        <v>0</v>
      </c>
      <c r="H26" s="160">
        <f t="shared" si="8"/>
        <v>0</v>
      </c>
      <c r="I26" s="158">
        <v>200</v>
      </c>
      <c r="J26" s="159">
        <v>0</v>
      </c>
      <c r="K26" s="159">
        <v>200</v>
      </c>
      <c r="L26" s="160">
        <v>0</v>
      </c>
      <c r="M26" s="158">
        <v>0</v>
      </c>
      <c r="N26" s="159">
        <v>0</v>
      </c>
      <c r="O26" s="159">
        <v>0</v>
      </c>
      <c r="P26" s="160">
        <v>0</v>
      </c>
    </row>
    <row r="27" spans="1:16" x14ac:dyDescent="0.25">
      <c r="A27" s="71">
        <v>10</v>
      </c>
      <c r="B27" s="198" t="s">
        <v>409</v>
      </c>
      <c r="C27" s="194" t="s">
        <v>410</v>
      </c>
      <c r="D27" s="158">
        <v>0</v>
      </c>
      <c r="E27" s="159">
        <v>0</v>
      </c>
      <c r="F27" s="159">
        <f t="shared" si="7"/>
        <v>0</v>
      </c>
      <c r="G27" s="159">
        <v>0</v>
      </c>
      <c r="H27" s="160">
        <f t="shared" si="8"/>
        <v>0</v>
      </c>
      <c r="I27" s="158">
        <v>0</v>
      </c>
      <c r="J27" s="159">
        <f t="shared" si="9"/>
        <v>0</v>
      </c>
      <c r="K27" s="159">
        <v>0</v>
      </c>
      <c r="L27" s="160">
        <f t="shared" si="5"/>
        <v>0</v>
      </c>
      <c r="M27" s="158">
        <v>0</v>
      </c>
      <c r="N27" s="159">
        <v>50</v>
      </c>
      <c r="O27" s="159">
        <v>50</v>
      </c>
      <c r="P27" s="160">
        <v>0</v>
      </c>
    </row>
    <row r="28" spans="1:16" x14ac:dyDescent="0.25">
      <c r="A28" s="71">
        <v>11</v>
      </c>
      <c r="B28" s="198" t="s">
        <v>411</v>
      </c>
      <c r="C28" s="194" t="s">
        <v>412</v>
      </c>
      <c r="D28" s="158">
        <v>0</v>
      </c>
      <c r="E28" s="159">
        <v>0</v>
      </c>
      <c r="F28" s="159">
        <f t="shared" si="7"/>
        <v>0</v>
      </c>
      <c r="G28" s="159">
        <v>0</v>
      </c>
      <c r="H28" s="160">
        <f t="shared" si="8"/>
        <v>0</v>
      </c>
      <c r="I28" s="158">
        <v>0</v>
      </c>
      <c r="J28" s="159">
        <v>0</v>
      </c>
      <c r="K28" s="159">
        <v>0</v>
      </c>
      <c r="L28" s="160">
        <v>0</v>
      </c>
      <c r="M28" s="158">
        <v>0</v>
      </c>
      <c r="N28" s="159">
        <v>0</v>
      </c>
      <c r="O28" s="159">
        <v>0</v>
      </c>
      <c r="P28" s="160">
        <v>0</v>
      </c>
    </row>
    <row r="29" spans="1:16" x14ac:dyDescent="0.25">
      <c r="A29" s="71">
        <v>12</v>
      </c>
      <c r="B29" s="198" t="s">
        <v>413</v>
      </c>
      <c r="C29" s="194" t="s">
        <v>414</v>
      </c>
      <c r="D29" s="158">
        <v>0</v>
      </c>
      <c r="E29" s="159">
        <v>0</v>
      </c>
      <c r="F29" s="159">
        <f t="shared" si="7"/>
        <v>0</v>
      </c>
      <c r="G29" s="159">
        <v>0</v>
      </c>
      <c r="H29" s="160">
        <f t="shared" si="8"/>
        <v>0</v>
      </c>
      <c r="I29" s="158">
        <v>0</v>
      </c>
      <c r="J29" s="159">
        <f t="shared" si="9"/>
        <v>0</v>
      </c>
      <c r="K29" s="159">
        <v>0</v>
      </c>
      <c r="L29" s="160">
        <f t="shared" si="5"/>
        <v>0</v>
      </c>
      <c r="M29" s="158">
        <v>0</v>
      </c>
      <c r="N29" s="159">
        <f t="shared" si="10"/>
        <v>0</v>
      </c>
      <c r="O29" s="159">
        <v>0</v>
      </c>
      <c r="P29" s="160">
        <f t="shared" si="6"/>
        <v>0</v>
      </c>
    </row>
    <row r="30" spans="1:16" x14ac:dyDescent="0.25">
      <c r="A30" s="71">
        <v>13</v>
      </c>
      <c r="B30" s="198" t="s">
        <v>415</v>
      </c>
      <c r="C30" s="194" t="s">
        <v>416</v>
      </c>
      <c r="D30" s="158">
        <v>0</v>
      </c>
      <c r="E30" s="159">
        <v>0</v>
      </c>
      <c r="F30" s="159">
        <f t="shared" si="7"/>
        <v>0</v>
      </c>
      <c r="G30" s="159">
        <v>0</v>
      </c>
      <c r="H30" s="160">
        <f t="shared" si="8"/>
        <v>0</v>
      </c>
      <c r="I30" s="158">
        <v>0</v>
      </c>
      <c r="J30" s="159">
        <f t="shared" si="9"/>
        <v>0</v>
      </c>
      <c r="K30" s="159">
        <v>0</v>
      </c>
      <c r="L30" s="160">
        <f t="shared" si="5"/>
        <v>0</v>
      </c>
      <c r="M30" s="158">
        <v>0</v>
      </c>
      <c r="N30" s="159">
        <f t="shared" si="10"/>
        <v>0</v>
      </c>
      <c r="O30" s="159">
        <v>0</v>
      </c>
      <c r="P30" s="160">
        <f t="shared" si="6"/>
        <v>0</v>
      </c>
    </row>
    <row r="31" spans="1:16" x14ac:dyDescent="0.25">
      <c r="A31" s="71">
        <v>14</v>
      </c>
      <c r="B31" s="198" t="s">
        <v>417</v>
      </c>
      <c r="C31" s="194" t="s">
        <v>418</v>
      </c>
      <c r="D31" s="158">
        <v>0</v>
      </c>
      <c r="E31" s="159">
        <v>0</v>
      </c>
      <c r="F31" s="159">
        <f t="shared" si="7"/>
        <v>0</v>
      </c>
      <c r="G31" s="159">
        <v>0</v>
      </c>
      <c r="H31" s="160">
        <f t="shared" si="8"/>
        <v>0</v>
      </c>
      <c r="I31" s="158">
        <v>0</v>
      </c>
      <c r="J31" s="159">
        <f t="shared" si="9"/>
        <v>0</v>
      </c>
      <c r="K31" s="159">
        <v>0</v>
      </c>
      <c r="L31" s="160">
        <f t="shared" si="5"/>
        <v>0</v>
      </c>
      <c r="M31" s="158">
        <v>0</v>
      </c>
      <c r="N31" s="159">
        <v>0</v>
      </c>
      <c r="O31" s="159">
        <v>0</v>
      </c>
      <c r="P31" s="160">
        <v>0</v>
      </c>
    </row>
    <row r="32" spans="1:16" x14ac:dyDescent="0.25">
      <c r="A32" s="71">
        <v>15</v>
      </c>
      <c r="B32" s="198" t="s">
        <v>419</v>
      </c>
      <c r="C32" s="194" t="s">
        <v>420</v>
      </c>
      <c r="D32" s="158">
        <v>0</v>
      </c>
      <c r="E32" s="159">
        <v>0</v>
      </c>
      <c r="F32" s="159">
        <f t="shared" si="7"/>
        <v>0</v>
      </c>
      <c r="G32" s="159">
        <v>0</v>
      </c>
      <c r="H32" s="160">
        <f t="shared" si="8"/>
        <v>0</v>
      </c>
      <c r="I32" s="158">
        <v>0</v>
      </c>
      <c r="J32" s="159">
        <f t="shared" si="9"/>
        <v>0</v>
      </c>
      <c r="K32" s="159">
        <v>0</v>
      </c>
      <c r="L32" s="160">
        <f t="shared" si="5"/>
        <v>0</v>
      </c>
      <c r="M32" s="158">
        <v>0</v>
      </c>
      <c r="N32" s="159">
        <f t="shared" si="10"/>
        <v>0</v>
      </c>
      <c r="O32" s="159">
        <v>0</v>
      </c>
      <c r="P32" s="160">
        <f t="shared" si="6"/>
        <v>0</v>
      </c>
    </row>
    <row r="33" spans="1:16" x14ac:dyDescent="0.25">
      <c r="A33" s="37">
        <v>16</v>
      </c>
      <c r="B33" s="198" t="s">
        <v>421</v>
      </c>
      <c r="C33" s="194" t="s">
        <v>422</v>
      </c>
      <c r="D33" s="158">
        <v>0</v>
      </c>
      <c r="E33" s="159">
        <v>0</v>
      </c>
      <c r="F33" s="159">
        <f t="shared" si="7"/>
        <v>0</v>
      </c>
      <c r="G33" s="159">
        <v>0</v>
      </c>
      <c r="H33" s="160">
        <f t="shared" si="8"/>
        <v>0</v>
      </c>
      <c r="I33" s="158">
        <v>0</v>
      </c>
      <c r="J33" s="159">
        <f t="shared" si="9"/>
        <v>0</v>
      </c>
      <c r="K33" s="159">
        <v>0</v>
      </c>
      <c r="L33" s="160">
        <f t="shared" si="5"/>
        <v>0</v>
      </c>
      <c r="M33" s="158">
        <v>0</v>
      </c>
      <c r="N33" s="159">
        <v>50</v>
      </c>
      <c r="O33" s="159">
        <v>50</v>
      </c>
      <c r="P33" s="160">
        <f t="shared" si="6"/>
        <v>0</v>
      </c>
    </row>
    <row r="34" spans="1:16" x14ac:dyDescent="0.25">
      <c r="A34" s="37">
        <v>17</v>
      </c>
      <c r="B34" s="198" t="s">
        <v>423</v>
      </c>
      <c r="C34" s="194" t="s">
        <v>424</v>
      </c>
      <c r="D34" s="158">
        <v>0</v>
      </c>
      <c r="E34" s="159">
        <v>0</v>
      </c>
      <c r="F34" s="159">
        <f t="shared" si="7"/>
        <v>0</v>
      </c>
      <c r="G34" s="159">
        <v>0</v>
      </c>
      <c r="H34" s="160">
        <f t="shared" si="8"/>
        <v>0</v>
      </c>
      <c r="I34" s="158">
        <v>50</v>
      </c>
      <c r="J34" s="159">
        <f t="shared" si="9"/>
        <v>50</v>
      </c>
      <c r="K34" s="159">
        <v>49</v>
      </c>
      <c r="L34" s="160">
        <f t="shared" si="5"/>
        <v>1</v>
      </c>
      <c r="M34" s="158">
        <v>0</v>
      </c>
      <c r="N34" s="159">
        <v>0</v>
      </c>
      <c r="O34" s="159">
        <v>0</v>
      </c>
      <c r="P34" s="160">
        <f t="shared" si="6"/>
        <v>0</v>
      </c>
    </row>
    <row r="35" spans="1:16" x14ac:dyDescent="0.25">
      <c r="A35" s="37">
        <v>18</v>
      </c>
      <c r="B35" s="198" t="s">
        <v>425</v>
      </c>
      <c r="C35" s="194" t="s">
        <v>426</v>
      </c>
      <c r="D35" s="158">
        <v>0</v>
      </c>
      <c r="E35" s="159">
        <v>0</v>
      </c>
      <c r="F35" s="159">
        <f t="shared" si="7"/>
        <v>0</v>
      </c>
      <c r="G35" s="159">
        <v>0</v>
      </c>
      <c r="H35" s="160">
        <f t="shared" si="8"/>
        <v>0</v>
      </c>
      <c r="I35" s="158">
        <v>0</v>
      </c>
      <c r="J35" s="159">
        <f t="shared" si="9"/>
        <v>0</v>
      </c>
      <c r="K35" s="159">
        <v>0</v>
      </c>
      <c r="L35" s="160">
        <f t="shared" si="5"/>
        <v>0</v>
      </c>
      <c r="M35" s="158">
        <v>0</v>
      </c>
      <c r="N35" s="159">
        <f t="shared" si="10"/>
        <v>0</v>
      </c>
      <c r="O35" s="159">
        <v>0</v>
      </c>
      <c r="P35" s="160">
        <f t="shared" si="6"/>
        <v>0</v>
      </c>
    </row>
    <row r="36" spans="1:16" x14ac:dyDescent="0.25">
      <c r="A36" s="37">
        <v>19</v>
      </c>
      <c r="B36" s="198" t="s">
        <v>427</v>
      </c>
      <c r="C36" s="194" t="s">
        <v>428</v>
      </c>
      <c r="D36" s="158">
        <v>0</v>
      </c>
      <c r="E36" s="159">
        <v>0</v>
      </c>
      <c r="F36" s="159">
        <f t="shared" si="7"/>
        <v>0</v>
      </c>
      <c r="G36" s="159">
        <v>0</v>
      </c>
      <c r="H36" s="160">
        <f t="shared" si="8"/>
        <v>0</v>
      </c>
      <c r="I36" s="158">
        <v>0</v>
      </c>
      <c r="J36" s="159">
        <f t="shared" si="9"/>
        <v>0</v>
      </c>
      <c r="K36" s="159">
        <v>0</v>
      </c>
      <c r="L36" s="160">
        <f t="shared" si="5"/>
        <v>0</v>
      </c>
      <c r="M36" s="158">
        <v>0</v>
      </c>
      <c r="N36" s="159">
        <f t="shared" si="10"/>
        <v>0</v>
      </c>
      <c r="O36" s="159">
        <v>0</v>
      </c>
      <c r="P36" s="160">
        <f t="shared" si="6"/>
        <v>0</v>
      </c>
    </row>
    <row r="37" spans="1:16" x14ac:dyDescent="0.25">
      <c r="A37" s="37">
        <v>20</v>
      </c>
      <c r="B37" s="198" t="s">
        <v>429</v>
      </c>
      <c r="C37" s="194" t="s">
        <v>430</v>
      </c>
      <c r="D37" s="158">
        <v>0</v>
      </c>
      <c r="E37" s="159">
        <v>0</v>
      </c>
      <c r="F37" s="159">
        <f t="shared" si="7"/>
        <v>0</v>
      </c>
      <c r="G37" s="159">
        <v>0</v>
      </c>
      <c r="H37" s="160">
        <f t="shared" si="8"/>
        <v>0</v>
      </c>
      <c r="I37" s="158">
        <v>50</v>
      </c>
      <c r="J37" s="159">
        <f t="shared" si="9"/>
        <v>50</v>
      </c>
      <c r="K37" s="159">
        <v>50</v>
      </c>
      <c r="L37" s="160">
        <f t="shared" si="5"/>
        <v>0</v>
      </c>
      <c r="M37" s="158">
        <v>0</v>
      </c>
      <c r="N37" s="159">
        <f t="shared" si="10"/>
        <v>0</v>
      </c>
      <c r="O37" s="159">
        <v>0</v>
      </c>
      <c r="P37" s="160">
        <f t="shared" si="6"/>
        <v>0</v>
      </c>
    </row>
    <row r="38" spans="1:16" x14ac:dyDescent="0.25">
      <c r="A38" s="71">
        <v>21</v>
      </c>
      <c r="B38" s="198" t="s">
        <v>431</v>
      </c>
      <c r="C38" s="194" t="s">
        <v>432</v>
      </c>
      <c r="D38" s="158">
        <v>0</v>
      </c>
      <c r="E38" s="159">
        <v>0</v>
      </c>
      <c r="F38" s="159">
        <f t="shared" si="7"/>
        <v>0</v>
      </c>
      <c r="G38" s="159">
        <v>0</v>
      </c>
      <c r="H38" s="160">
        <f t="shared" si="8"/>
        <v>0</v>
      </c>
      <c r="I38" s="158">
        <v>0</v>
      </c>
      <c r="J38" s="159">
        <f t="shared" si="9"/>
        <v>0</v>
      </c>
      <c r="K38" s="159">
        <v>0</v>
      </c>
      <c r="L38" s="160">
        <f t="shared" si="5"/>
        <v>0</v>
      </c>
      <c r="M38" s="158">
        <v>0</v>
      </c>
      <c r="N38" s="159">
        <f t="shared" si="10"/>
        <v>0</v>
      </c>
      <c r="O38" s="159">
        <v>0</v>
      </c>
      <c r="P38" s="160">
        <f t="shared" si="6"/>
        <v>0</v>
      </c>
    </row>
    <row r="39" spans="1:16" x14ac:dyDescent="0.25">
      <c r="A39" s="71">
        <v>22</v>
      </c>
      <c r="B39" s="198" t="s">
        <v>433</v>
      </c>
      <c r="C39" s="194" t="s">
        <v>434</v>
      </c>
      <c r="D39" s="158">
        <v>0</v>
      </c>
      <c r="E39" s="159">
        <v>0</v>
      </c>
      <c r="F39" s="159">
        <f t="shared" si="7"/>
        <v>0</v>
      </c>
      <c r="G39" s="159">
        <v>0</v>
      </c>
      <c r="H39" s="160">
        <f t="shared" si="8"/>
        <v>0</v>
      </c>
      <c r="I39" s="158">
        <v>0</v>
      </c>
      <c r="J39" s="159">
        <f t="shared" si="9"/>
        <v>0</v>
      </c>
      <c r="K39" s="159">
        <v>0</v>
      </c>
      <c r="L39" s="160">
        <f t="shared" si="5"/>
        <v>0</v>
      </c>
      <c r="M39" s="158">
        <v>0</v>
      </c>
      <c r="N39" s="159">
        <f t="shared" si="10"/>
        <v>0</v>
      </c>
      <c r="O39" s="159">
        <v>0</v>
      </c>
      <c r="P39" s="160">
        <f t="shared" si="6"/>
        <v>0</v>
      </c>
    </row>
    <row r="40" spans="1:16" x14ac:dyDescent="0.25">
      <c r="A40" s="71">
        <v>23</v>
      </c>
      <c r="B40" s="198" t="s">
        <v>435</v>
      </c>
      <c r="C40" s="194" t="s">
        <v>436</v>
      </c>
      <c r="D40" s="158">
        <v>0</v>
      </c>
      <c r="E40" s="159">
        <v>0</v>
      </c>
      <c r="F40" s="159">
        <f t="shared" si="7"/>
        <v>0</v>
      </c>
      <c r="G40" s="159">
        <v>0</v>
      </c>
      <c r="H40" s="160">
        <f t="shared" si="8"/>
        <v>0</v>
      </c>
      <c r="I40" s="158">
        <v>0</v>
      </c>
      <c r="J40" s="159">
        <f t="shared" si="9"/>
        <v>0</v>
      </c>
      <c r="K40" s="159">
        <v>0</v>
      </c>
      <c r="L40" s="160">
        <f t="shared" si="5"/>
        <v>0</v>
      </c>
      <c r="M40" s="158">
        <v>0</v>
      </c>
      <c r="N40" s="159">
        <f t="shared" si="10"/>
        <v>0</v>
      </c>
      <c r="O40" s="159">
        <v>0</v>
      </c>
      <c r="P40" s="160">
        <f t="shared" si="6"/>
        <v>0</v>
      </c>
    </row>
    <row r="41" spans="1:16" x14ac:dyDescent="0.25">
      <c r="A41" s="71">
        <v>24</v>
      </c>
      <c r="B41" s="198" t="s">
        <v>437</v>
      </c>
      <c r="C41" s="194" t="s">
        <v>438</v>
      </c>
      <c r="D41" s="158">
        <v>0</v>
      </c>
      <c r="E41" s="159">
        <v>0</v>
      </c>
      <c r="F41" s="159">
        <f t="shared" si="7"/>
        <v>0</v>
      </c>
      <c r="G41" s="159">
        <v>0</v>
      </c>
      <c r="H41" s="160">
        <f t="shared" si="8"/>
        <v>0</v>
      </c>
      <c r="I41" s="158">
        <v>0</v>
      </c>
      <c r="J41" s="159">
        <v>0</v>
      </c>
      <c r="K41" s="159">
        <v>0</v>
      </c>
      <c r="L41" s="160">
        <v>0</v>
      </c>
      <c r="M41" s="158">
        <v>0</v>
      </c>
      <c r="N41" s="159">
        <v>0</v>
      </c>
      <c r="O41" s="159">
        <v>0</v>
      </c>
      <c r="P41" s="160">
        <f t="shared" si="6"/>
        <v>0</v>
      </c>
    </row>
    <row r="42" spans="1:16" x14ac:dyDescent="0.25">
      <c r="A42" s="71">
        <v>25</v>
      </c>
      <c r="B42" s="198" t="s">
        <v>439</v>
      </c>
      <c r="C42" s="194" t="s">
        <v>440</v>
      </c>
      <c r="D42" s="158">
        <v>0</v>
      </c>
      <c r="E42" s="159">
        <v>50</v>
      </c>
      <c r="F42" s="159">
        <f t="shared" si="7"/>
        <v>50</v>
      </c>
      <c r="G42" s="159">
        <v>48</v>
      </c>
      <c r="H42" s="160">
        <f t="shared" si="8"/>
        <v>2</v>
      </c>
      <c r="I42" s="158">
        <v>0</v>
      </c>
      <c r="J42" s="159">
        <f t="shared" si="9"/>
        <v>2</v>
      </c>
      <c r="K42" s="159">
        <v>0</v>
      </c>
      <c r="L42" s="160">
        <f t="shared" si="5"/>
        <v>2</v>
      </c>
      <c r="M42" s="158">
        <v>0</v>
      </c>
      <c r="N42" s="159">
        <v>0</v>
      </c>
      <c r="O42" s="159">
        <v>0</v>
      </c>
      <c r="P42" s="160">
        <f t="shared" si="6"/>
        <v>0</v>
      </c>
    </row>
    <row r="43" spans="1:16" x14ac:dyDescent="0.25">
      <c r="A43" s="71">
        <v>26</v>
      </c>
      <c r="B43" s="198" t="s">
        <v>441</v>
      </c>
      <c r="C43" s="194" t="s">
        <v>442</v>
      </c>
      <c r="D43" s="158">
        <v>0</v>
      </c>
      <c r="E43" s="159">
        <v>0</v>
      </c>
      <c r="F43" s="159">
        <f t="shared" si="7"/>
        <v>0</v>
      </c>
      <c r="G43" s="159">
        <v>0</v>
      </c>
      <c r="H43" s="160">
        <f t="shared" si="8"/>
        <v>0</v>
      </c>
      <c r="I43" s="158">
        <v>0</v>
      </c>
      <c r="J43" s="159">
        <f t="shared" si="9"/>
        <v>0</v>
      </c>
      <c r="K43" s="159">
        <v>0</v>
      </c>
      <c r="L43" s="160">
        <f t="shared" si="5"/>
        <v>0</v>
      </c>
      <c r="M43" s="158">
        <v>0</v>
      </c>
      <c r="N43" s="159">
        <f t="shared" si="10"/>
        <v>0</v>
      </c>
      <c r="O43" s="159">
        <v>0</v>
      </c>
      <c r="P43" s="160">
        <f t="shared" si="6"/>
        <v>0</v>
      </c>
    </row>
    <row r="44" spans="1:16" x14ac:dyDescent="0.25">
      <c r="A44" s="71">
        <v>27</v>
      </c>
      <c r="B44" s="198" t="s">
        <v>443</v>
      </c>
      <c r="C44" s="194" t="s">
        <v>444</v>
      </c>
      <c r="D44" s="158">
        <v>0</v>
      </c>
      <c r="E44" s="159">
        <v>0</v>
      </c>
      <c r="F44" s="159">
        <f t="shared" si="7"/>
        <v>0</v>
      </c>
      <c r="G44" s="159">
        <v>0</v>
      </c>
      <c r="H44" s="160">
        <f t="shared" si="8"/>
        <v>0</v>
      </c>
      <c r="I44" s="158">
        <v>0</v>
      </c>
      <c r="J44" s="159">
        <f t="shared" si="9"/>
        <v>0</v>
      </c>
      <c r="K44" s="159">
        <v>0</v>
      </c>
      <c r="L44" s="160">
        <f t="shared" si="5"/>
        <v>0</v>
      </c>
      <c r="M44" s="158">
        <v>0</v>
      </c>
      <c r="N44" s="159">
        <f t="shared" si="10"/>
        <v>0</v>
      </c>
      <c r="O44" s="159">
        <v>0</v>
      </c>
      <c r="P44" s="160">
        <f t="shared" si="6"/>
        <v>0</v>
      </c>
    </row>
    <row r="45" spans="1:16" x14ac:dyDescent="0.25">
      <c r="A45" s="71">
        <v>28</v>
      </c>
      <c r="B45" s="198" t="s">
        <v>445</v>
      </c>
      <c r="C45" s="194" t="s">
        <v>446</v>
      </c>
      <c r="D45" s="158">
        <v>0</v>
      </c>
      <c r="E45" s="159">
        <v>0</v>
      </c>
      <c r="F45" s="159">
        <f t="shared" si="7"/>
        <v>0</v>
      </c>
      <c r="G45" s="159">
        <v>0</v>
      </c>
      <c r="H45" s="160">
        <f t="shared" si="8"/>
        <v>0</v>
      </c>
      <c r="I45" s="158">
        <v>0</v>
      </c>
      <c r="J45" s="159">
        <f t="shared" si="9"/>
        <v>0</v>
      </c>
      <c r="K45" s="159">
        <v>0</v>
      </c>
      <c r="L45" s="160">
        <f t="shared" si="5"/>
        <v>0</v>
      </c>
      <c r="M45" s="158">
        <v>0</v>
      </c>
      <c r="N45" s="159">
        <f t="shared" si="10"/>
        <v>0</v>
      </c>
      <c r="O45" s="159">
        <v>0</v>
      </c>
      <c r="P45" s="160">
        <f t="shared" si="6"/>
        <v>0</v>
      </c>
    </row>
    <row r="46" spans="1:16" x14ac:dyDescent="0.25">
      <c r="A46" s="71">
        <v>29</v>
      </c>
      <c r="B46" s="198" t="s">
        <v>447</v>
      </c>
      <c r="C46" s="194" t="s">
        <v>448</v>
      </c>
      <c r="D46" s="158">
        <v>0</v>
      </c>
      <c r="E46" s="159">
        <v>0</v>
      </c>
      <c r="F46" s="159">
        <f t="shared" si="7"/>
        <v>0</v>
      </c>
      <c r="G46" s="159">
        <v>0</v>
      </c>
      <c r="H46" s="160">
        <f t="shared" si="8"/>
        <v>0</v>
      </c>
      <c r="I46" s="158">
        <v>0</v>
      </c>
      <c r="J46" s="159">
        <f t="shared" si="9"/>
        <v>0</v>
      </c>
      <c r="K46" s="159">
        <v>0</v>
      </c>
      <c r="L46" s="160">
        <v>0</v>
      </c>
      <c r="M46" s="158">
        <v>0</v>
      </c>
      <c r="N46" s="159">
        <v>0</v>
      </c>
      <c r="O46" s="159">
        <v>0</v>
      </c>
      <c r="P46" s="160">
        <f t="shared" si="6"/>
        <v>0</v>
      </c>
    </row>
    <row r="47" spans="1:16" x14ac:dyDescent="0.25">
      <c r="A47" s="71">
        <v>30</v>
      </c>
      <c r="B47" s="198" t="s">
        <v>449</v>
      </c>
      <c r="C47" s="194" t="s">
        <v>450</v>
      </c>
      <c r="D47" s="158">
        <v>0</v>
      </c>
      <c r="E47" s="159">
        <v>0</v>
      </c>
      <c r="F47" s="159">
        <f t="shared" si="7"/>
        <v>0</v>
      </c>
      <c r="G47" s="159">
        <v>0</v>
      </c>
      <c r="H47" s="160">
        <f t="shared" si="8"/>
        <v>0</v>
      </c>
      <c r="I47" s="158">
        <v>0</v>
      </c>
      <c r="J47" s="159">
        <f t="shared" si="9"/>
        <v>0</v>
      </c>
      <c r="K47" s="159">
        <v>0</v>
      </c>
      <c r="L47" s="160">
        <v>0</v>
      </c>
      <c r="M47" s="158">
        <v>0</v>
      </c>
      <c r="N47" s="159">
        <v>0</v>
      </c>
      <c r="O47" s="159">
        <v>0</v>
      </c>
      <c r="P47" s="160">
        <v>0</v>
      </c>
    </row>
    <row r="48" spans="1:16" x14ac:dyDescent="0.25">
      <c r="A48" s="37">
        <v>31</v>
      </c>
      <c r="B48" s="198" t="s">
        <v>451</v>
      </c>
      <c r="C48" s="194" t="s">
        <v>452</v>
      </c>
      <c r="D48" s="158">
        <v>0</v>
      </c>
      <c r="E48" s="159">
        <v>0</v>
      </c>
      <c r="F48" s="159">
        <v>0</v>
      </c>
      <c r="G48" s="159">
        <v>0</v>
      </c>
      <c r="H48" s="160">
        <f t="shared" si="8"/>
        <v>0</v>
      </c>
      <c r="I48" s="158">
        <v>50</v>
      </c>
      <c r="J48" s="159">
        <v>0</v>
      </c>
      <c r="K48" s="159">
        <v>30</v>
      </c>
      <c r="L48" s="160">
        <v>0</v>
      </c>
      <c r="M48" s="158">
        <v>0</v>
      </c>
      <c r="N48" s="159">
        <v>0</v>
      </c>
      <c r="O48" s="159">
        <v>0</v>
      </c>
      <c r="P48" s="160">
        <v>0</v>
      </c>
    </row>
    <row r="49" spans="1:19" ht="15.75" thickBot="1" x14ac:dyDescent="0.3">
      <c r="A49" s="71">
        <v>32</v>
      </c>
      <c r="B49" s="199" t="s">
        <v>453</v>
      </c>
      <c r="C49" s="195" t="s">
        <v>454</v>
      </c>
      <c r="D49" s="161">
        <v>0</v>
      </c>
      <c r="E49" s="162">
        <v>0</v>
      </c>
      <c r="F49" s="162">
        <v>0</v>
      </c>
      <c r="G49" s="162">
        <v>0</v>
      </c>
      <c r="H49" s="163">
        <f t="shared" si="8"/>
        <v>0</v>
      </c>
      <c r="I49" s="161">
        <v>0</v>
      </c>
      <c r="J49" s="162">
        <f t="shared" si="9"/>
        <v>0</v>
      </c>
      <c r="K49" s="162">
        <v>0</v>
      </c>
      <c r="L49" s="163">
        <f t="shared" si="5"/>
        <v>0</v>
      </c>
      <c r="M49" s="161">
        <v>0</v>
      </c>
      <c r="N49" s="162">
        <v>0</v>
      </c>
      <c r="O49" s="162">
        <v>0</v>
      </c>
      <c r="P49" s="163">
        <f t="shared" si="6"/>
        <v>0</v>
      </c>
    </row>
    <row r="50" spans="1:19" ht="15.75" customHeight="1" thickBot="1" x14ac:dyDescent="0.3">
      <c r="A50" s="223" t="s">
        <v>455</v>
      </c>
      <c r="B50" s="224"/>
      <c r="C50" s="224"/>
      <c r="D50" s="164">
        <v>0</v>
      </c>
      <c r="E50" s="165">
        <v>0</v>
      </c>
      <c r="F50" s="165">
        <f t="shared" ref="F50:I50" si="11">SUM(F18:F49)</f>
        <v>50</v>
      </c>
      <c r="G50" s="165">
        <v>0</v>
      </c>
      <c r="H50" s="166">
        <f t="shared" si="11"/>
        <v>2</v>
      </c>
      <c r="I50" s="164">
        <f t="shared" si="11"/>
        <v>350</v>
      </c>
      <c r="J50" s="165">
        <f t="shared" si="9"/>
        <v>352</v>
      </c>
      <c r="K50" s="165">
        <f>SUM(K18:K49)</f>
        <v>329</v>
      </c>
      <c r="L50" s="166">
        <f t="shared" si="5"/>
        <v>23</v>
      </c>
      <c r="M50" s="164">
        <f>SUM(M18:M49)</f>
        <v>0</v>
      </c>
      <c r="N50" s="165">
        <f>SUM(N18:N49)</f>
        <v>100</v>
      </c>
      <c r="O50" s="165">
        <f t="shared" ref="O50:P50" si="12">SUM(O18:O49)</f>
        <v>100</v>
      </c>
      <c r="P50" s="166">
        <f t="shared" si="12"/>
        <v>0</v>
      </c>
    </row>
    <row r="51" spans="1:19" s="27" customFormat="1" ht="15" customHeight="1" x14ac:dyDescent="0.25">
      <c r="A51" s="98">
        <v>1</v>
      </c>
      <c r="B51" s="200" t="s">
        <v>456</v>
      </c>
      <c r="C51" s="193" t="s">
        <v>457</v>
      </c>
      <c r="D51" s="169"/>
      <c r="E51" s="168"/>
      <c r="F51" s="168"/>
      <c r="G51" s="168"/>
      <c r="H51" s="170"/>
      <c r="I51" s="169"/>
      <c r="J51" s="168"/>
      <c r="K51" s="168"/>
      <c r="L51" s="170"/>
      <c r="M51" s="215">
        <v>0</v>
      </c>
      <c r="N51" s="216">
        <v>0</v>
      </c>
      <c r="O51" s="216">
        <v>0</v>
      </c>
      <c r="P51" s="217">
        <v>0</v>
      </c>
    </row>
    <row r="52" spans="1:19" s="27" customFormat="1" ht="15" customHeight="1" x14ac:dyDescent="0.25">
      <c r="A52" s="98">
        <v>2</v>
      </c>
      <c r="B52" s="185" t="s">
        <v>458</v>
      </c>
      <c r="C52" s="194" t="s">
        <v>459</v>
      </c>
      <c r="D52" s="158">
        <v>0</v>
      </c>
      <c r="E52" s="159">
        <v>1150</v>
      </c>
      <c r="F52" s="159">
        <f>SUM(D52+E52)</f>
        <v>1150</v>
      </c>
      <c r="G52" s="159">
        <v>1150</v>
      </c>
      <c r="H52" s="160">
        <f>SUM(F52-E52)</f>
        <v>0</v>
      </c>
      <c r="I52" s="158">
        <v>400</v>
      </c>
      <c r="J52" s="159">
        <v>0</v>
      </c>
      <c r="K52" s="159">
        <v>400</v>
      </c>
      <c r="L52" s="160">
        <v>0</v>
      </c>
      <c r="M52" s="158">
        <v>0</v>
      </c>
      <c r="N52" s="159">
        <v>500</v>
      </c>
      <c r="O52" s="159">
        <v>500</v>
      </c>
      <c r="P52" s="160">
        <v>0</v>
      </c>
    </row>
    <row r="53" spans="1:19" s="27" customFormat="1" x14ac:dyDescent="0.25">
      <c r="A53" s="104">
        <v>3</v>
      </c>
      <c r="B53" s="185" t="s">
        <v>460</v>
      </c>
      <c r="C53" s="194" t="s">
        <v>461</v>
      </c>
      <c r="D53" s="158">
        <v>0</v>
      </c>
      <c r="E53" s="159">
        <v>100</v>
      </c>
      <c r="F53" s="159">
        <f>SUM(D53+E53)</f>
        <v>100</v>
      </c>
      <c r="G53" s="159">
        <v>100</v>
      </c>
      <c r="H53" s="160">
        <f t="shared" ref="H53:H65" si="13">SUM(F53-E53)</f>
        <v>0</v>
      </c>
      <c r="I53" s="158">
        <v>100</v>
      </c>
      <c r="J53" s="159">
        <v>0</v>
      </c>
      <c r="K53" s="159">
        <v>100</v>
      </c>
      <c r="L53" s="160">
        <v>0</v>
      </c>
      <c r="M53" s="158">
        <v>0</v>
      </c>
      <c r="N53" s="159">
        <v>0</v>
      </c>
      <c r="O53" s="159">
        <v>0</v>
      </c>
      <c r="P53" s="160">
        <v>0</v>
      </c>
    </row>
    <row r="54" spans="1:19" x14ac:dyDescent="0.25">
      <c r="A54" s="104">
        <v>4</v>
      </c>
      <c r="B54" s="185" t="s">
        <v>462</v>
      </c>
      <c r="C54" s="194" t="s">
        <v>463</v>
      </c>
      <c r="D54" s="158">
        <v>0</v>
      </c>
      <c r="E54" s="159">
        <v>150</v>
      </c>
      <c r="F54" s="159">
        <f>SUM(D54+E54)</f>
        <v>150</v>
      </c>
      <c r="G54" s="159">
        <v>150</v>
      </c>
      <c r="H54" s="160">
        <f t="shared" si="13"/>
        <v>0</v>
      </c>
      <c r="I54" s="158">
        <v>50</v>
      </c>
      <c r="J54" s="159">
        <v>0</v>
      </c>
      <c r="K54" s="159">
        <v>50</v>
      </c>
      <c r="L54" s="160">
        <v>0</v>
      </c>
      <c r="M54" s="158">
        <v>0</v>
      </c>
      <c r="N54" s="159">
        <v>150</v>
      </c>
      <c r="O54" s="159">
        <v>150</v>
      </c>
      <c r="P54" s="160">
        <v>0</v>
      </c>
    </row>
    <row r="55" spans="1:19" x14ac:dyDescent="0.25">
      <c r="A55" s="104">
        <v>5</v>
      </c>
      <c r="B55" s="185" t="s">
        <v>464</v>
      </c>
      <c r="C55" s="194" t="s">
        <v>465</v>
      </c>
      <c r="D55" s="158">
        <v>0</v>
      </c>
      <c r="E55" s="159">
        <v>100</v>
      </c>
      <c r="F55" s="159">
        <f t="shared" ref="F55:F65" si="14">SUM(D55+E55)</f>
        <v>100</v>
      </c>
      <c r="G55" s="159">
        <v>99</v>
      </c>
      <c r="H55" s="160">
        <f t="shared" si="13"/>
        <v>0</v>
      </c>
      <c r="I55" s="158">
        <v>0</v>
      </c>
      <c r="J55" s="159">
        <v>0</v>
      </c>
      <c r="K55" s="159">
        <v>0</v>
      </c>
      <c r="L55" s="160">
        <v>0</v>
      </c>
      <c r="M55" s="158">
        <v>0</v>
      </c>
      <c r="N55" s="159">
        <v>0</v>
      </c>
      <c r="O55" s="159">
        <v>0</v>
      </c>
      <c r="P55" s="160">
        <v>0</v>
      </c>
    </row>
    <row r="56" spans="1:19" x14ac:dyDescent="0.25">
      <c r="A56" s="104">
        <v>6</v>
      </c>
      <c r="B56" s="185" t="s">
        <v>466</v>
      </c>
      <c r="C56" s="194" t="s">
        <v>467</v>
      </c>
      <c r="D56" s="158">
        <v>0</v>
      </c>
      <c r="E56" s="159">
        <v>100</v>
      </c>
      <c r="F56" s="159">
        <f t="shared" si="14"/>
        <v>100</v>
      </c>
      <c r="G56" s="159">
        <v>100</v>
      </c>
      <c r="H56" s="160">
        <f t="shared" si="13"/>
        <v>0</v>
      </c>
      <c r="I56" s="158">
        <v>0</v>
      </c>
      <c r="J56" s="159">
        <f t="shared" si="9"/>
        <v>0</v>
      </c>
      <c r="K56" s="159">
        <v>0</v>
      </c>
      <c r="L56" s="160">
        <f t="shared" si="5"/>
        <v>0</v>
      </c>
      <c r="M56" s="158">
        <v>0</v>
      </c>
      <c r="N56" s="159">
        <f t="shared" si="10"/>
        <v>0</v>
      </c>
      <c r="O56" s="159">
        <v>0</v>
      </c>
      <c r="P56" s="160">
        <f t="shared" si="6"/>
        <v>0</v>
      </c>
    </row>
    <row r="57" spans="1:19" x14ac:dyDescent="0.25">
      <c r="A57" s="104">
        <v>7</v>
      </c>
      <c r="B57" s="185" t="s">
        <v>468</v>
      </c>
      <c r="C57" s="194" t="s">
        <v>469</v>
      </c>
      <c r="D57" s="158">
        <v>0</v>
      </c>
      <c r="E57" s="159">
        <v>0</v>
      </c>
      <c r="F57" s="159">
        <f t="shared" si="14"/>
        <v>0</v>
      </c>
      <c r="G57" s="159">
        <v>0</v>
      </c>
      <c r="H57" s="160">
        <f t="shared" si="13"/>
        <v>0</v>
      </c>
      <c r="I57" s="158">
        <v>0</v>
      </c>
      <c r="J57" s="159">
        <f t="shared" si="9"/>
        <v>0</v>
      </c>
      <c r="K57" s="159">
        <v>0</v>
      </c>
      <c r="L57" s="160">
        <f t="shared" si="5"/>
        <v>0</v>
      </c>
      <c r="M57" s="158">
        <v>0</v>
      </c>
      <c r="N57" s="159">
        <v>100</v>
      </c>
      <c r="O57" s="159">
        <v>100</v>
      </c>
      <c r="P57" s="160">
        <v>0</v>
      </c>
    </row>
    <row r="58" spans="1:19" s="28" customFormat="1" x14ac:dyDescent="0.25">
      <c r="A58" s="104">
        <v>8</v>
      </c>
      <c r="B58" s="185" t="s">
        <v>470</v>
      </c>
      <c r="C58" s="194" t="s">
        <v>471</v>
      </c>
      <c r="D58" s="158">
        <v>0</v>
      </c>
      <c r="E58" s="159">
        <v>350</v>
      </c>
      <c r="F58" s="159">
        <f t="shared" si="14"/>
        <v>350</v>
      </c>
      <c r="G58" s="159">
        <v>350</v>
      </c>
      <c r="H58" s="160">
        <f t="shared" si="13"/>
        <v>0</v>
      </c>
      <c r="I58" s="158">
        <v>150</v>
      </c>
      <c r="J58" s="159">
        <v>0</v>
      </c>
      <c r="K58" s="159">
        <v>150</v>
      </c>
      <c r="L58" s="160">
        <v>0</v>
      </c>
      <c r="M58" s="158">
        <v>0</v>
      </c>
      <c r="N58" s="159">
        <v>400</v>
      </c>
      <c r="O58" s="159">
        <v>400</v>
      </c>
      <c r="P58" s="160">
        <v>0</v>
      </c>
    </row>
    <row r="59" spans="1:19" s="28" customFormat="1" x14ac:dyDescent="0.25">
      <c r="A59" s="104">
        <v>9</v>
      </c>
      <c r="B59" s="185" t="s">
        <v>472</v>
      </c>
      <c r="C59" s="194" t="s">
        <v>473</v>
      </c>
      <c r="D59" s="158">
        <v>0</v>
      </c>
      <c r="E59" s="159">
        <v>50</v>
      </c>
      <c r="F59" s="159">
        <f t="shared" si="14"/>
        <v>50</v>
      </c>
      <c r="G59" s="159">
        <v>50</v>
      </c>
      <c r="H59" s="160">
        <f t="shared" si="13"/>
        <v>0</v>
      </c>
      <c r="I59" s="158">
        <v>0</v>
      </c>
      <c r="J59" s="159">
        <f t="shared" si="9"/>
        <v>0</v>
      </c>
      <c r="K59" s="159">
        <v>0</v>
      </c>
      <c r="L59" s="160">
        <f t="shared" si="5"/>
        <v>0</v>
      </c>
      <c r="M59" s="158">
        <v>0</v>
      </c>
      <c r="N59" s="159">
        <v>0</v>
      </c>
      <c r="O59" s="159">
        <v>0</v>
      </c>
      <c r="P59" s="160">
        <v>0</v>
      </c>
    </row>
    <row r="60" spans="1:19" x14ac:dyDescent="0.25">
      <c r="A60" s="104">
        <v>10</v>
      </c>
      <c r="B60" s="185" t="s">
        <v>474</v>
      </c>
      <c r="C60" s="194" t="s">
        <v>475</v>
      </c>
      <c r="D60" s="158">
        <v>0</v>
      </c>
      <c r="E60" s="159">
        <v>450</v>
      </c>
      <c r="F60" s="159">
        <f t="shared" si="14"/>
        <v>450</v>
      </c>
      <c r="G60" s="159">
        <v>450</v>
      </c>
      <c r="H60" s="160">
        <f t="shared" si="13"/>
        <v>0</v>
      </c>
      <c r="I60" s="158">
        <v>250</v>
      </c>
      <c r="J60" s="159">
        <v>0</v>
      </c>
      <c r="K60" s="159">
        <v>250</v>
      </c>
      <c r="L60" s="160">
        <v>0</v>
      </c>
      <c r="M60" s="158">
        <v>0</v>
      </c>
      <c r="N60" s="159">
        <v>650</v>
      </c>
      <c r="O60" s="218" t="s">
        <v>609</v>
      </c>
      <c r="P60" s="160">
        <v>0</v>
      </c>
      <c r="Q60" s="203" t="s">
        <v>608</v>
      </c>
      <c r="R60" s="203"/>
      <c r="S60" s="203"/>
    </row>
    <row r="61" spans="1:19" x14ac:dyDescent="0.25">
      <c r="A61" s="104">
        <v>11</v>
      </c>
      <c r="B61" s="185" t="s">
        <v>476</v>
      </c>
      <c r="C61" s="194" t="s">
        <v>477</v>
      </c>
      <c r="D61" s="158">
        <v>0</v>
      </c>
      <c r="E61" s="159">
        <v>200</v>
      </c>
      <c r="F61" s="159">
        <f t="shared" si="14"/>
        <v>200</v>
      </c>
      <c r="G61" s="159">
        <v>200</v>
      </c>
      <c r="H61" s="160">
        <f t="shared" si="13"/>
        <v>0</v>
      </c>
      <c r="I61" s="158">
        <v>100</v>
      </c>
      <c r="J61" s="159">
        <v>0</v>
      </c>
      <c r="K61" s="159">
        <v>100</v>
      </c>
      <c r="L61" s="160">
        <v>0</v>
      </c>
      <c r="M61" s="158">
        <v>0</v>
      </c>
      <c r="N61" s="159">
        <f t="shared" si="10"/>
        <v>0</v>
      </c>
      <c r="O61" s="159">
        <v>0</v>
      </c>
      <c r="P61" s="160">
        <v>0</v>
      </c>
    </row>
    <row r="62" spans="1:19" x14ac:dyDescent="0.25">
      <c r="A62" s="104">
        <v>12</v>
      </c>
      <c r="B62" s="185" t="s">
        <v>478</v>
      </c>
      <c r="C62" s="194" t="s">
        <v>479</v>
      </c>
      <c r="D62" s="158">
        <v>0</v>
      </c>
      <c r="E62" s="159">
        <v>100</v>
      </c>
      <c r="F62" s="159">
        <f t="shared" si="14"/>
        <v>100</v>
      </c>
      <c r="G62" s="159">
        <v>100</v>
      </c>
      <c r="H62" s="160">
        <f t="shared" si="13"/>
        <v>0</v>
      </c>
      <c r="I62" s="158">
        <v>100</v>
      </c>
      <c r="J62" s="159">
        <v>0</v>
      </c>
      <c r="K62" s="159">
        <v>100</v>
      </c>
      <c r="L62" s="160">
        <v>0</v>
      </c>
      <c r="M62" s="158">
        <v>0</v>
      </c>
      <c r="N62" s="159">
        <v>100</v>
      </c>
      <c r="O62" s="159">
        <v>100</v>
      </c>
      <c r="P62" s="160">
        <v>0</v>
      </c>
    </row>
    <row r="63" spans="1:19" x14ac:dyDescent="0.25">
      <c r="A63" s="104">
        <v>13</v>
      </c>
      <c r="B63" s="185" t="s">
        <v>480</v>
      </c>
      <c r="C63" s="194" t="s">
        <v>481</v>
      </c>
      <c r="D63" s="158">
        <v>0</v>
      </c>
      <c r="E63" s="159">
        <v>200</v>
      </c>
      <c r="F63" s="159">
        <f t="shared" si="14"/>
        <v>200</v>
      </c>
      <c r="G63" s="159">
        <v>200</v>
      </c>
      <c r="H63" s="160">
        <f t="shared" si="13"/>
        <v>0</v>
      </c>
      <c r="I63" s="158">
        <v>200</v>
      </c>
      <c r="J63" s="159">
        <v>0</v>
      </c>
      <c r="K63" s="159">
        <v>200</v>
      </c>
      <c r="L63" s="160">
        <v>0</v>
      </c>
      <c r="M63" s="158">
        <v>0</v>
      </c>
      <c r="N63" s="159">
        <v>100</v>
      </c>
      <c r="O63" s="159">
        <v>100</v>
      </c>
      <c r="P63" s="160">
        <v>0</v>
      </c>
    </row>
    <row r="64" spans="1:19" x14ac:dyDescent="0.25">
      <c r="A64" s="104">
        <v>14</v>
      </c>
      <c r="B64" s="185" t="s">
        <v>482</v>
      </c>
      <c r="C64" s="194" t="s">
        <v>483</v>
      </c>
      <c r="D64" s="158">
        <v>0</v>
      </c>
      <c r="E64" s="159">
        <v>50</v>
      </c>
      <c r="F64" s="159">
        <f t="shared" si="14"/>
        <v>50</v>
      </c>
      <c r="G64" s="159" t="s">
        <v>484</v>
      </c>
      <c r="H64" s="160">
        <f t="shared" si="13"/>
        <v>0</v>
      </c>
      <c r="I64" s="158">
        <v>100</v>
      </c>
      <c r="J64" s="159">
        <v>0</v>
      </c>
      <c r="K64" s="159">
        <v>100</v>
      </c>
      <c r="L64" s="160">
        <v>0</v>
      </c>
      <c r="M64" s="158">
        <v>0</v>
      </c>
      <c r="N64" s="159">
        <v>0</v>
      </c>
      <c r="O64" s="159">
        <v>0</v>
      </c>
      <c r="P64" s="160">
        <v>0</v>
      </c>
    </row>
    <row r="65" spans="1:16" ht="15.75" thickBot="1" x14ac:dyDescent="0.3">
      <c r="A65" s="108">
        <v>15</v>
      </c>
      <c r="B65" s="186" t="s">
        <v>485</v>
      </c>
      <c r="C65" s="195" t="s">
        <v>486</v>
      </c>
      <c r="D65" s="161">
        <v>0</v>
      </c>
      <c r="E65" s="162">
        <v>100</v>
      </c>
      <c r="F65" s="162">
        <f t="shared" si="14"/>
        <v>100</v>
      </c>
      <c r="G65" s="162">
        <v>100</v>
      </c>
      <c r="H65" s="163">
        <f t="shared" si="13"/>
        <v>0</v>
      </c>
      <c r="I65" s="161">
        <v>0</v>
      </c>
      <c r="J65" s="162">
        <f t="shared" si="9"/>
        <v>0</v>
      </c>
      <c r="K65" s="162">
        <v>0</v>
      </c>
      <c r="L65" s="163">
        <f t="shared" si="5"/>
        <v>0</v>
      </c>
      <c r="M65" s="161">
        <v>0</v>
      </c>
      <c r="N65" s="162">
        <v>0</v>
      </c>
      <c r="O65" s="162">
        <v>0</v>
      </c>
      <c r="P65" s="163">
        <v>0</v>
      </c>
    </row>
    <row r="66" spans="1:16" ht="15.75" customHeight="1" thickBot="1" x14ac:dyDescent="0.3">
      <c r="A66" s="223" t="s">
        <v>487</v>
      </c>
      <c r="B66" s="224"/>
      <c r="C66" s="226"/>
      <c r="D66" s="164">
        <v>0</v>
      </c>
      <c r="E66" s="165">
        <v>0</v>
      </c>
      <c r="F66" s="165">
        <f>SUM(F52:F65)</f>
        <v>3100</v>
      </c>
      <c r="G66" s="165">
        <v>0</v>
      </c>
      <c r="H66" s="166">
        <f>SUM(H52:H65)</f>
        <v>0</v>
      </c>
      <c r="I66" s="164">
        <f>SUM(I52:I65)</f>
        <v>1450</v>
      </c>
      <c r="J66" s="165">
        <f t="shared" si="9"/>
        <v>1450</v>
      </c>
      <c r="K66" s="165">
        <f>SUM(L52:L65)</f>
        <v>0</v>
      </c>
      <c r="L66" s="165">
        <f t="shared" si="5"/>
        <v>1450</v>
      </c>
      <c r="M66" s="208">
        <f>SUM(M51:M65)</f>
        <v>0</v>
      </c>
      <c r="N66" s="209">
        <f t="shared" ref="N66:P66" si="15">SUM(N51:N65)</f>
        <v>2000</v>
      </c>
      <c r="O66" s="209">
        <f t="shared" si="15"/>
        <v>1350</v>
      </c>
      <c r="P66" s="166">
        <f t="shared" si="15"/>
        <v>0</v>
      </c>
    </row>
    <row r="67" spans="1:16" s="27" customFormat="1" x14ac:dyDescent="0.25">
      <c r="A67" s="98">
        <v>1</v>
      </c>
      <c r="B67" s="144" t="s">
        <v>488</v>
      </c>
      <c r="C67" s="69" t="s">
        <v>489</v>
      </c>
      <c r="D67" s="158">
        <v>0</v>
      </c>
      <c r="E67" s="159">
        <v>500</v>
      </c>
      <c r="F67" s="159">
        <f t="shared" ref="F67:F73" si="16">SUM(E67+E67)</f>
        <v>1000</v>
      </c>
      <c r="G67" s="159">
        <v>497</v>
      </c>
      <c r="H67" s="160">
        <f t="shared" ref="H67:H73" si="17">SUM(F67-G67)</f>
        <v>503</v>
      </c>
      <c r="I67" s="158">
        <v>500</v>
      </c>
      <c r="J67" s="159">
        <v>0</v>
      </c>
      <c r="K67" s="159">
        <v>496</v>
      </c>
      <c r="L67" s="160">
        <v>0</v>
      </c>
      <c r="M67" s="158">
        <v>0</v>
      </c>
      <c r="N67" s="159">
        <v>0</v>
      </c>
      <c r="O67" s="159">
        <v>0</v>
      </c>
      <c r="P67" s="160">
        <v>0</v>
      </c>
    </row>
    <row r="68" spans="1:16" s="27" customFormat="1" x14ac:dyDescent="0.25">
      <c r="A68" s="98">
        <v>2</v>
      </c>
      <c r="B68" s="144" t="s">
        <v>490</v>
      </c>
      <c r="C68" s="37" t="s">
        <v>491</v>
      </c>
      <c r="D68" s="158"/>
      <c r="E68" s="159"/>
      <c r="F68" s="159"/>
      <c r="G68" s="159"/>
      <c r="H68" s="160"/>
      <c r="I68" s="158"/>
      <c r="J68" s="159"/>
      <c r="K68" s="159"/>
      <c r="L68" s="160"/>
      <c r="M68" s="158">
        <v>0</v>
      </c>
      <c r="N68" s="159">
        <v>0</v>
      </c>
      <c r="O68" s="159">
        <v>0</v>
      </c>
      <c r="P68" s="160">
        <v>0</v>
      </c>
    </row>
    <row r="69" spans="1:16" x14ac:dyDescent="0.25">
      <c r="A69" s="104">
        <v>3</v>
      </c>
      <c r="B69" s="42" t="s">
        <v>492</v>
      </c>
      <c r="C69" s="37" t="s">
        <v>493</v>
      </c>
      <c r="D69" s="158">
        <v>0</v>
      </c>
      <c r="E69" s="159">
        <v>150</v>
      </c>
      <c r="F69" s="159">
        <f t="shared" si="16"/>
        <v>300</v>
      </c>
      <c r="G69" s="159">
        <v>150</v>
      </c>
      <c r="H69" s="160">
        <f t="shared" si="17"/>
        <v>150</v>
      </c>
      <c r="I69" s="158">
        <v>150</v>
      </c>
      <c r="J69" s="159">
        <f t="shared" si="9"/>
        <v>300</v>
      </c>
      <c r="K69" s="159">
        <v>150</v>
      </c>
      <c r="L69" s="160">
        <f t="shared" si="5"/>
        <v>150</v>
      </c>
      <c r="M69" s="158">
        <v>0</v>
      </c>
      <c r="N69" s="159">
        <v>0</v>
      </c>
      <c r="O69" s="159">
        <v>0</v>
      </c>
      <c r="P69" s="160">
        <v>0</v>
      </c>
    </row>
    <row r="70" spans="1:16" x14ac:dyDescent="0.25">
      <c r="A70" s="104">
        <v>4</v>
      </c>
      <c r="B70" s="42" t="s">
        <v>494</v>
      </c>
      <c r="C70" s="37" t="s">
        <v>495</v>
      </c>
      <c r="D70" s="158">
        <v>0</v>
      </c>
      <c r="E70" s="159">
        <v>200</v>
      </c>
      <c r="F70" s="159">
        <f t="shared" si="16"/>
        <v>400</v>
      </c>
      <c r="G70" s="159">
        <v>200</v>
      </c>
      <c r="H70" s="160">
        <f t="shared" si="17"/>
        <v>200</v>
      </c>
      <c r="I70" s="158">
        <v>0</v>
      </c>
      <c r="J70" s="159">
        <v>0</v>
      </c>
      <c r="K70" s="159">
        <v>0</v>
      </c>
      <c r="L70" s="160">
        <v>0</v>
      </c>
      <c r="M70" s="158">
        <v>0</v>
      </c>
      <c r="N70" s="159">
        <v>0</v>
      </c>
      <c r="O70" s="159">
        <v>0</v>
      </c>
      <c r="P70" s="160">
        <v>0</v>
      </c>
    </row>
    <row r="71" spans="1:16" x14ac:dyDescent="0.25">
      <c r="A71" s="104">
        <v>5</v>
      </c>
      <c r="B71" s="42" t="s">
        <v>496</v>
      </c>
      <c r="C71" s="37" t="s">
        <v>497</v>
      </c>
      <c r="D71" s="158">
        <v>0</v>
      </c>
      <c r="E71" s="159">
        <v>0</v>
      </c>
      <c r="F71" s="159">
        <f t="shared" si="16"/>
        <v>0</v>
      </c>
      <c r="G71" s="159">
        <v>0</v>
      </c>
      <c r="H71" s="160">
        <f t="shared" si="17"/>
        <v>0</v>
      </c>
      <c r="I71" s="158">
        <v>50</v>
      </c>
      <c r="J71" s="159">
        <f t="shared" si="9"/>
        <v>50</v>
      </c>
      <c r="K71" s="159">
        <v>50</v>
      </c>
      <c r="L71" s="160">
        <f t="shared" si="5"/>
        <v>0</v>
      </c>
      <c r="M71" s="158">
        <v>0</v>
      </c>
      <c r="N71" s="159">
        <v>50</v>
      </c>
      <c r="O71" s="159">
        <v>50</v>
      </c>
      <c r="P71" s="160">
        <f t="shared" si="6"/>
        <v>0</v>
      </c>
    </row>
    <row r="72" spans="1:16" x14ac:dyDescent="0.25">
      <c r="A72" s="104">
        <v>6</v>
      </c>
      <c r="B72" s="42" t="s">
        <v>498</v>
      </c>
      <c r="C72" s="37" t="s">
        <v>499</v>
      </c>
      <c r="D72" s="158">
        <v>0</v>
      </c>
      <c r="E72" s="159">
        <v>200</v>
      </c>
      <c r="F72" s="159">
        <f t="shared" si="16"/>
        <v>400</v>
      </c>
      <c r="G72" s="159">
        <v>197</v>
      </c>
      <c r="H72" s="160">
        <f t="shared" si="17"/>
        <v>203</v>
      </c>
      <c r="I72" s="158">
        <v>150</v>
      </c>
      <c r="J72" s="159">
        <v>0</v>
      </c>
      <c r="K72" s="159">
        <v>148</v>
      </c>
      <c r="L72" s="160">
        <v>0</v>
      </c>
      <c r="M72" s="158">
        <v>0</v>
      </c>
      <c r="N72" s="159">
        <v>0</v>
      </c>
      <c r="O72" s="159">
        <v>0</v>
      </c>
      <c r="P72" s="160">
        <v>0</v>
      </c>
    </row>
    <row r="73" spans="1:16" ht="15.75" thickBot="1" x14ac:dyDescent="0.3">
      <c r="A73" s="128">
        <v>7</v>
      </c>
      <c r="B73" s="47" t="s">
        <v>500</v>
      </c>
      <c r="C73" s="48" t="s">
        <v>501</v>
      </c>
      <c r="D73" s="158">
        <v>0</v>
      </c>
      <c r="E73" s="159">
        <v>0</v>
      </c>
      <c r="F73" s="159">
        <f t="shared" si="16"/>
        <v>0</v>
      </c>
      <c r="G73" s="159">
        <v>0</v>
      </c>
      <c r="H73" s="160">
        <f t="shared" si="17"/>
        <v>0</v>
      </c>
      <c r="I73" s="158">
        <v>100</v>
      </c>
      <c r="J73" s="159">
        <f t="shared" si="9"/>
        <v>100</v>
      </c>
      <c r="K73" s="159">
        <v>100</v>
      </c>
      <c r="L73" s="160">
        <f t="shared" si="5"/>
        <v>0</v>
      </c>
      <c r="M73" s="161">
        <v>0</v>
      </c>
      <c r="N73" s="162">
        <f t="shared" si="10"/>
        <v>0</v>
      </c>
      <c r="O73" s="162">
        <v>0</v>
      </c>
      <c r="P73" s="163">
        <f t="shared" si="6"/>
        <v>0</v>
      </c>
    </row>
    <row r="74" spans="1:16" ht="15.75" customHeight="1" thickBot="1" x14ac:dyDescent="0.3">
      <c r="A74" s="223" t="s">
        <v>502</v>
      </c>
      <c r="B74" s="224"/>
      <c r="C74" s="225"/>
      <c r="D74" s="158">
        <v>0</v>
      </c>
      <c r="E74" s="159">
        <v>0</v>
      </c>
      <c r="F74" s="159">
        <f t="shared" ref="F74:I74" si="18">SUM(F67:F73)</f>
        <v>2100</v>
      </c>
      <c r="G74" s="159">
        <v>0</v>
      </c>
      <c r="H74" s="160">
        <f t="shared" si="18"/>
        <v>1056</v>
      </c>
      <c r="I74" s="158">
        <f t="shared" si="18"/>
        <v>950</v>
      </c>
      <c r="J74" s="159">
        <f t="shared" si="9"/>
        <v>2006</v>
      </c>
      <c r="K74" s="159">
        <f>SUM(K67:K73)</f>
        <v>944</v>
      </c>
      <c r="L74" s="159">
        <f t="shared" si="5"/>
        <v>1062</v>
      </c>
      <c r="M74" s="208">
        <f>SUM(M67:M73)</f>
        <v>0</v>
      </c>
      <c r="N74" s="209">
        <f t="shared" ref="N74:P74" si="19">SUM(N67:N73)</f>
        <v>50</v>
      </c>
      <c r="O74" s="209">
        <f t="shared" si="19"/>
        <v>50</v>
      </c>
      <c r="P74" s="166">
        <f t="shared" si="19"/>
        <v>0</v>
      </c>
    </row>
    <row r="75" spans="1:16" ht="15.75" customHeight="1" x14ac:dyDescent="0.25">
      <c r="A75" s="114">
        <v>1</v>
      </c>
      <c r="B75" s="202" t="s">
        <v>503</v>
      </c>
      <c r="C75" s="194" t="s">
        <v>471</v>
      </c>
      <c r="D75" s="158"/>
      <c r="E75" s="159"/>
      <c r="F75" s="159"/>
      <c r="G75" s="159"/>
      <c r="H75" s="160"/>
      <c r="I75" s="158"/>
      <c r="J75" s="159"/>
      <c r="K75" s="159"/>
      <c r="L75" s="160"/>
      <c r="M75" s="158">
        <v>0</v>
      </c>
      <c r="N75" s="159">
        <v>0</v>
      </c>
      <c r="O75" s="159">
        <v>0</v>
      </c>
      <c r="P75" s="160">
        <v>0</v>
      </c>
    </row>
    <row r="76" spans="1:16" ht="15" customHeight="1" x14ac:dyDescent="0.25">
      <c r="A76" s="104">
        <v>2</v>
      </c>
      <c r="B76" s="185" t="s">
        <v>504</v>
      </c>
      <c r="C76" s="194" t="s">
        <v>505</v>
      </c>
      <c r="D76" s="158">
        <v>0</v>
      </c>
      <c r="E76" s="159">
        <v>300</v>
      </c>
      <c r="F76" s="159">
        <f>SUM(D76+E76)</f>
        <v>300</v>
      </c>
      <c r="G76" s="159">
        <v>300</v>
      </c>
      <c r="H76" s="160">
        <f>SUM(F76-G76)</f>
        <v>0</v>
      </c>
      <c r="I76" s="158">
        <v>150</v>
      </c>
      <c r="J76" s="159">
        <v>0</v>
      </c>
      <c r="K76" s="159">
        <v>145</v>
      </c>
      <c r="L76" s="160">
        <v>0</v>
      </c>
      <c r="M76" s="158">
        <v>0</v>
      </c>
      <c r="N76" s="159">
        <v>300</v>
      </c>
      <c r="O76" s="159">
        <v>300</v>
      </c>
      <c r="P76" s="160">
        <v>0</v>
      </c>
    </row>
    <row r="77" spans="1:16" x14ac:dyDescent="0.25">
      <c r="A77" s="104">
        <v>3</v>
      </c>
      <c r="B77" s="185" t="s">
        <v>506</v>
      </c>
      <c r="C77" s="194" t="s">
        <v>507</v>
      </c>
      <c r="D77" s="158">
        <v>0</v>
      </c>
      <c r="E77" s="159">
        <v>250</v>
      </c>
      <c r="F77" s="159">
        <f t="shared" ref="F77:F106" si="20">SUM(D77+E77)</f>
        <v>250</v>
      </c>
      <c r="G77" s="159">
        <v>249</v>
      </c>
      <c r="H77" s="160">
        <f t="shared" ref="H77:H106" si="21">SUM(F77-G77)</f>
        <v>1</v>
      </c>
      <c r="I77" s="158">
        <v>150</v>
      </c>
      <c r="J77" s="159">
        <v>0</v>
      </c>
      <c r="K77" s="159">
        <v>150</v>
      </c>
      <c r="L77" s="160">
        <v>0</v>
      </c>
      <c r="M77" s="158">
        <v>0</v>
      </c>
      <c r="N77" s="159">
        <v>200</v>
      </c>
      <c r="O77" s="159">
        <v>200</v>
      </c>
      <c r="P77" s="160">
        <v>0</v>
      </c>
    </row>
    <row r="78" spans="1:16" x14ac:dyDescent="0.25">
      <c r="A78" s="104">
        <v>4</v>
      </c>
      <c r="B78" s="185" t="s">
        <v>508</v>
      </c>
      <c r="C78" s="194" t="s">
        <v>509</v>
      </c>
      <c r="D78" s="158">
        <v>0</v>
      </c>
      <c r="E78" s="159">
        <v>250</v>
      </c>
      <c r="F78" s="159">
        <f t="shared" si="20"/>
        <v>250</v>
      </c>
      <c r="G78" s="159">
        <v>250</v>
      </c>
      <c r="H78" s="160">
        <f t="shared" si="21"/>
        <v>0</v>
      </c>
      <c r="I78" s="158">
        <v>0</v>
      </c>
      <c r="J78" s="159">
        <v>0</v>
      </c>
      <c r="K78" s="159">
        <v>0</v>
      </c>
      <c r="L78" s="160">
        <v>0</v>
      </c>
      <c r="M78" s="158">
        <v>0</v>
      </c>
      <c r="N78" s="159">
        <v>0</v>
      </c>
      <c r="O78" s="159">
        <v>0</v>
      </c>
      <c r="P78" s="160">
        <v>0</v>
      </c>
    </row>
    <row r="79" spans="1:16" ht="17.25" customHeight="1" x14ac:dyDescent="0.25">
      <c r="A79" s="104">
        <v>5</v>
      </c>
      <c r="B79" s="185" t="s">
        <v>510</v>
      </c>
      <c r="C79" s="194" t="s">
        <v>511</v>
      </c>
      <c r="D79" s="158">
        <v>0</v>
      </c>
      <c r="E79" s="159">
        <v>250</v>
      </c>
      <c r="F79" s="159">
        <f t="shared" si="20"/>
        <v>250</v>
      </c>
      <c r="G79" s="159">
        <v>250</v>
      </c>
      <c r="H79" s="160">
        <f t="shared" si="21"/>
        <v>0</v>
      </c>
      <c r="I79" s="158">
        <v>0</v>
      </c>
      <c r="J79" s="159">
        <f t="shared" si="9"/>
        <v>0</v>
      </c>
      <c r="K79" s="159">
        <v>0</v>
      </c>
      <c r="L79" s="160">
        <f t="shared" si="5"/>
        <v>0</v>
      </c>
      <c r="M79" s="158">
        <v>0</v>
      </c>
      <c r="N79" s="159">
        <v>400</v>
      </c>
      <c r="O79" s="159">
        <v>400</v>
      </c>
      <c r="P79" s="160">
        <v>0</v>
      </c>
    </row>
    <row r="80" spans="1:16" x14ac:dyDescent="0.25">
      <c r="A80" s="104">
        <v>6</v>
      </c>
      <c r="B80" s="185" t="s">
        <v>512</v>
      </c>
      <c r="C80" s="194" t="s">
        <v>513</v>
      </c>
      <c r="D80" s="158">
        <v>0</v>
      </c>
      <c r="E80" s="159">
        <v>250</v>
      </c>
      <c r="F80" s="159">
        <f t="shared" si="20"/>
        <v>250</v>
      </c>
      <c r="G80" s="159">
        <v>246</v>
      </c>
      <c r="H80" s="160">
        <f t="shared" si="21"/>
        <v>4</v>
      </c>
      <c r="I80" s="158">
        <v>100</v>
      </c>
      <c r="J80" s="159">
        <v>0</v>
      </c>
      <c r="K80" s="159">
        <v>99</v>
      </c>
      <c r="L80" s="160">
        <v>0</v>
      </c>
      <c r="M80" s="158">
        <v>0</v>
      </c>
      <c r="N80" s="159">
        <v>350</v>
      </c>
      <c r="O80" s="159">
        <v>350</v>
      </c>
      <c r="P80" s="160">
        <v>0</v>
      </c>
    </row>
    <row r="81" spans="1:16" s="29" customFormat="1" x14ac:dyDescent="0.25">
      <c r="A81" s="104">
        <v>7</v>
      </c>
      <c r="B81" s="185" t="s">
        <v>514</v>
      </c>
      <c r="C81" s="194" t="s">
        <v>515</v>
      </c>
      <c r="D81" s="158">
        <v>0</v>
      </c>
      <c r="E81" s="159">
        <v>350</v>
      </c>
      <c r="F81" s="159">
        <f t="shared" si="20"/>
        <v>350</v>
      </c>
      <c r="G81" s="159">
        <v>350</v>
      </c>
      <c r="H81" s="160">
        <f t="shared" si="21"/>
        <v>0</v>
      </c>
      <c r="I81" s="158">
        <v>300</v>
      </c>
      <c r="J81" s="159">
        <f t="shared" si="9"/>
        <v>300</v>
      </c>
      <c r="K81" s="159">
        <v>300</v>
      </c>
      <c r="L81" s="160">
        <f t="shared" si="5"/>
        <v>0</v>
      </c>
      <c r="M81" s="158">
        <v>0</v>
      </c>
      <c r="N81" s="159">
        <v>300</v>
      </c>
      <c r="O81" s="159">
        <v>300</v>
      </c>
      <c r="P81" s="160">
        <f t="shared" si="6"/>
        <v>0</v>
      </c>
    </row>
    <row r="82" spans="1:16" x14ac:dyDescent="0.25">
      <c r="A82" s="104">
        <v>8</v>
      </c>
      <c r="B82" s="185" t="s">
        <v>516</v>
      </c>
      <c r="C82" s="194" t="s">
        <v>517</v>
      </c>
      <c r="D82" s="158">
        <v>0</v>
      </c>
      <c r="E82" s="159">
        <v>600</v>
      </c>
      <c r="F82" s="159">
        <f t="shared" si="20"/>
        <v>600</v>
      </c>
      <c r="G82" s="159">
        <v>600</v>
      </c>
      <c r="H82" s="160">
        <f t="shared" si="21"/>
        <v>0</v>
      </c>
      <c r="I82" s="158">
        <v>0</v>
      </c>
      <c r="J82" s="159">
        <f t="shared" si="9"/>
        <v>0</v>
      </c>
      <c r="K82" s="159">
        <v>0</v>
      </c>
      <c r="L82" s="160">
        <f t="shared" si="5"/>
        <v>0</v>
      </c>
      <c r="M82" s="158">
        <v>0</v>
      </c>
      <c r="N82" s="159">
        <v>300</v>
      </c>
      <c r="O82" s="159">
        <v>300</v>
      </c>
      <c r="P82" s="160"/>
    </row>
    <row r="83" spans="1:16" x14ac:dyDescent="0.25">
      <c r="A83" s="104">
        <v>9</v>
      </c>
      <c r="B83" s="185" t="s">
        <v>518</v>
      </c>
      <c r="C83" s="194" t="s">
        <v>519</v>
      </c>
      <c r="D83" s="158">
        <v>0</v>
      </c>
      <c r="E83" s="159">
        <v>300</v>
      </c>
      <c r="F83" s="159">
        <f t="shared" si="20"/>
        <v>300</v>
      </c>
      <c r="G83" s="159">
        <v>297</v>
      </c>
      <c r="H83" s="160">
        <f t="shared" si="21"/>
        <v>3</v>
      </c>
      <c r="I83" s="158">
        <v>200</v>
      </c>
      <c r="J83" s="159">
        <f t="shared" si="9"/>
        <v>203</v>
      </c>
      <c r="K83" s="159">
        <v>200</v>
      </c>
      <c r="L83" s="160">
        <f t="shared" si="5"/>
        <v>3</v>
      </c>
      <c r="M83" s="158">
        <v>0</v>
      </c>
      <c r="N83" s="159">
        <v>300</v>
      </c>
      <c r="O83" s="159">
        <v>300</v>
      </c>
      <c r="P83" s="160">
        <f t="shared" si="6"/>
        <v>0</v>
      </c>
    </row>
    <row r="84" spans="1:16" x14ac:dyDescent="0.25">
      <c r="A84" s="104">
        <v>10</v>
      </c>
      <c r="B84" s="185" t="s">
        <v>520</v>
      </c>
      <c r="C84" s="194" t="s">
        <v>521</v>
      </c>
      <c r="D84" s="158">
        <v>0</v>
      </c>
      <c r="E84" s="159">
        <v>500</v>
      </c>
      <c r="F84" s="159">
        <f t="shared" si="20"/>
        <v>500</v>
      </c>
      <c r="G84" s="159">
        <v>500</v>
      </c>
      <c r="H84" s="160">
        <f t="shared" si="21"/>
        <v>0</v>
      </c>
      <c r="I84" s="158">
        <v>250</v>
      </c>
      <c r="J84" s="159">
        <f t="shared" si="9"/>
        <v>250</v>
      </c>
      <c r="K84" s="159">
        <v>250</v>
      </c>
      <c r="L84" s="160">
        <f t="shared" si="5"/>
        <v>0</v>
      </c>
      <c r="M84" s="158">
        <v>0</v>
      </c>
      <c r="N84" s="159">
        <v>700</v>
      </c>
      <c r="O84" s="159">
        <v>700</v>
      </c>
      <c r="P84" s="160">
        <f t="shared" si="6"/>
        <v>0</v>
      </c>
    </row>
    <row r="85" spans="1:16" x14ac:dyDescent="0.25">
      <c r="A85" s="104">
        <v>11</v>
      </c>
      <c r="B85" s="185" t="s">
        <v>522</v>
      </c>
      <c r="C85" s="194" t="s">
        <v>523</v>
      </c>
      <c r="D85" s="158">
        <v>0</v>
      </c>
      <c r="E85" s="159">
        <v>600</v>
      </c>
      <c r="F85" s="159">
        <f t="shared" si="20"/>
        <v>600</v>
      </c>
      <c r="G85" s="159">
        <v>600</v>
      </c>
      <c r="H85" s="160">
        <f t="shared" si="21"/>
        <v>0</v>
      </c>
      <c r="I85" s="158">
        <v>300</v>
      </c>
      <c r="J85" s="159">
        <f t="shared" si="9"/>
        <v>300</v>
      </c>
      <c r="K85" s="159">
        <v>300</v>
      </c>
      <c r="L85" s="160">
        <f t="shared" si="5"/>
        <v>0</v>
      </c>
      <c r="M85" s="158">
        <v>0</v>
      </c>
      <c r="N85" s="159">
        <v>350</v>
      </c>
      <c r="O85" s="159">
        <v>350</v>
      </c>
      <c r="P85" s="160">
        <f t="shared" si="6"/>
        <v>0</v>
      </c>
    </row>
    <row r="86" spans="1:16" s="27" customFormat="1" x14ac:dyDescent="0.25">
      <c r="A86" s="104">
        <v>12</v>
      </c>
      <c r="B86" s="185" t="s">
        <v>524</v>
      </c>
      <c r="C86" s="194" t="s">
        <v>525</v>
      </c>
      <c r="D86" s="158">
        <v>0</v>
      </c>
      <c r="E86" s="159">
        <v>2000</v>
      </c>
      <c r="F86" s="159">
        <f t="shared" si="20"/>
        <v>2000</v>
      </c>
      <c r="G86" s="159">
        <v>2000</v>
      </c>
      <c r="H86" s="160">
        <f t="shared" si="21"/>
        <v>0</v>
      </c>
      <c r="I86" s="158">
        <v>1200</v>
      </c>
      <c r="J86" s="159">
        <f t="shared" si="9"/>
        <v>1200</v>
      </c>
      <c r="K86" s="159">
        <v>1200</v>
      </c>
      <c r="L86" s="160">
        <f t="shared" si="5"/>
        <v>0</v>
      </c>
      <c r="M86" s="158">
        <v>0</v>
      </c>
      <c r="N86" s="159">
        <f t="shared" si="10"/>
        <v>0</v>
      </c>
      <c r="O86" s="159">
        <v>0</v>
      </c>
      <c r="P86" s="160">
        <f t="shared" si="6"/>
        <v>0</v>
      </c>
    </row>
    <row r="87" spans="1:16" x14ac:dyDescent="0.25">
      <c r="A87" s="104">
        <v>13</v>
      </c>
      <c r="B87" s="185" t="s">
        <v>526</v>
      </c>
      <c r="C87" s="194" t="s">
        <v>527</v>
      </c>
      <c r="D87" s="158">
        <v>0</v>
      </c>
      <c r="E87" s="159">
        <v>250</v>
      </c>
      <c r="F87" s="159">
        <f t="shared" si="20"/>
        <v>250</v>
      </c>
      <c r="G87" s="159">
        <v>250</v>
      </c>
      <c r="H87" s="160">
        <f t="shared" si="21"/>
        <v>0</v>
      </c>
      <c r="I87" s="158">
        <v>350</v>
      </c>
      <c r="J87" s="159">
        <f t="shared" si="9"/>
        <v>350</v>
      </c>
      <c r="K87" s="159">
        <v>350</v>
      </c>
      <c r="L87" s="160">
        <f t="shared" si="5"/>
        <v>0</v>
      </c>
      <c r="M87" s="158">
        <v>0</v>
      </c>
      <c r="N87" s="159">
        <v>250</v>
      </c>
      <c r="O87" s="159">
        <v>250</v>
      </c>
      <c r="P87" s="160">
        <f t="shared" si="6"/>
        <v>0</v>
      </c>
    </row>
    <row r="88" spans="1:16" x14ac:dyDescent="0.25">
      <c r="A88" s="104">
        <v>14</v>
      </c>
      <c r="B88" s="185" t="s">
        <v>528</v>
      </c>
      <c r="C88" s="194" t="s">
        <v>529</v>
      </c>
      <c r="D88" s="158">
        <v>0</v>
      </c>
      <c r="E88" s="159">
        <v>350</v>
      </c>
      <c r="F88" s="159">
        <f t="shared" si="20"/>
        <v>350</v>
      </c>
      <c r="G88" s="159">
        <v>343</v>
      </c>
      <c r="H88" s="160">
        <f t="shared" si="21"/>
        <v>7</v>
      </c>
      <c r="I88" s="158">
        <v>350</v>
      </c>
      <c r="J88" s="159">
        <f t="shared" si="9"/>
        <v>357</v>
      </c>
      <c r="K88" s="159">
        <v>248</v>
      </c>
      <c r="L88" s="160">
        <f t="shared" si="5"/>
        <v>109</v>
      </c>
      <c r="M88" s="158">
        <v>0</v>
      </c>
      <c r="N88" s="159">
        <v>350</v>
      </c>
      <c r="O88" s="159">
        <v>350</v>
      </c>
      <c r="P88" s="160">
        <f t="shared" si="6"/>
        <v>0</v>
      </c>
    </row>
    <row r="89" spans="1:16" x14ac:dyDescent="0.25">
      <c r="A89" s="104">
        <v>15</v>
      </c>
      <c r="B89" s="185" t="s">
        <v>530</v>
      </c>
      <c r="C89" s="194" t="s">
        <v>531</v>
      </c>
      <c r="D89" s="158">
        <v>0</v>
      </c>
      <c r="E89" s="159">
        <v>200</v>
      </c>
      <c r="F89" s="159">
        <f t="shared" si="20"/>
        <v>200</v>
      </c>
      <c r="G89" s="159">
        <v>200</v>
      </c>
      <c r="H89" s="160">
        <f t="shared" si="21"/>
        <v>0</v>
      </c>
      <c r="I89" s="158">
        <v>100</v>
      </c>
      <c r="J89" s="159">
        <f t="shared" si="9"/>
        <v>100</v>
      </c>
      <c r="K89" s="159">
        <v>100</v>
      </c>
      <c r="L89" s="160">
        <f t="shared" si="5"/>
        <v>0</v>
      </c>
      <c r="M89" s="158">
        <v>0</v>
      </c>
      <c r="N89" s="159">
        <v>50</v>
      </c>
      <c r="O89" s="159">
        <v>50</v>
      </c>
      <c r="P89" s="160">
        <f t="shared" si="6"/>
        <v>0</v>
      </c>
    </row>
    <row r="90" spans="1:16" x14ac:dyDescent="0.25">
      <c r="A90" s="104">
        <v>16</v>
      </c>
      <c r="B90" s="185" t="s">
        <v>532</v>
      </c>
      <c r="C90" s="194" t="s">
        <v>533</v>
      </c>
      <c r="D90" s="158">
        <v>0</v>
      </c>
      <c r="E90" s="159">
        <v>0</v>
      </c>
      <c r="F90" s="159">
        <f t="shared" si="20"/>
        <v>0</v>
      </c>
      <c r="G90" s="159">
        <v>0</v>
      </c>
      <c r="H90" s="160">
        <f t="shared" si="21"/>
        <v>0</v>
      </c>
      <c r="I90" s="158">
        <v>0</v>
      </c>
      <c r="J90" s="159">
        <f t="shared" si="9"/>
        <v>0</v>
      </c>
      <c r="K90" s="159">
        <v>0</v>
      </c>
      <c r="L90" s="160">
        <f t="shared" si="5"/>
        <v>0</v>
      </c>
      <c r="M90" s="158">
        <v>0</v>
      </c>
      <c r="N90" s="159">
        <f t="shared" si="10"/>
        <v>0</v>
      </c>
      <c r="O90" s="159">
        <v>0</v>
      </c>
      <c r="P90" s="160">
        <f t="shared" si="6"/>
        <v>0</v>
      </c>
    </row>
    <row r="91" spans="1:16" x14ac:dyDescent="0.25">
      <c r="A91" s="104">
        <v>17</v>
      </c>
      <c r="B91" s="185" t="s">
        <v>534</v>
      </c>
      <c r="C91" s="194" t="s">
        <v>535</v>
      </c>
      <c r="D91" s="158">
        <v>0</v>
      </c>
      <c r="E91" s="159">
        <v>200</v>
      </c>
      <c r="F91" s="159">
        <f t="shared" si="20"/>
        <v>200</v>
      </c>
      <c r="G91" s="159">
        <v>194</v>
      </c>
      <c r="H91" s="160">
        <f t="shared" si="21"/>
        <v>6</v>
      </c>
      <c r="I91" s="158">
        <v>150</v>
      </c>
      <c r="J91" s="159">
        <f t="shared" si="9"/>
        <v>156</v>
      </c>
      <c r="K91" s="159">
        <v>149</v>
      </c>
      <c r="L91" s="160">
        <f t="shared" si="5"/>
        <v>7</v>
      </c>
      <c r="M91" s="158">
        <v>0</v>
      </c>
      <c r="N91" s="159">
        <v>0</v>
      </c>
      <c r="O91" s="159">
        <v>0</v>
      </c>
      <c r="P91" s="160">
        <f t="shared" si="6"/>
        <v>0</v>
      </c>
    </row>
    <row r="92" spans="1:16" x14ac:dyDescent="0.25">
      <c r="A92" s="104">
        <v>18</v>
      </c>
      <c r="B92" s="185" t="s">
        <v>536</v>
      </c>
      <c r="C92" s="194" t="s">
        <v>537</v>
      </c>
      <c r="D92" s="158">
        <v>0</v>
      </c>
      <c r="E92" s="159">
        <v>0</v>
      </c>
      <c r="F92" s="159">
        <f t="shared" si="20"/>
        <v>0</v>
      </c>
      <c r="G92" s="159">
        <v>0</v>
      </c>
      <c r="H92" s="160">
        <f t="shared" si="21"/>
        <v>0</v>
      </c>
      <c r="I92" s="158">
        <v>0</v>
      </c>
      <c r="J92" s="159">
        <f t="shared" si="9"/>
        <v>0</v>
      </c>
      <c r="K92" s="159">
        <v>0</v>
      </c>
      <c r="L92" s="160">
        <f t="shared" si="5"/>
        <v>0</v>
      </c>
      <c r="M92" s="158">
        <v>0</v>
      </c>
      <c r="N92" s="159">
        <v>150</v>
      </c>
      <c r="O92" s="159">
        <v>150</v>
      </c>
      <c r="P92" s="160">
        <f t="shared" si="6"/>
        <v>0</v>
      </c>
    </row>
    <row r="93" spans="1:16" x14ac:dyDescent="0.25">
      <c r="A93" s="104">
        <v>19</v>
      </c>
      <c r="B93" s="185" t="s">
        <v>538</v>
      </c>
      <c r="C93" s="194" t="s">
        <v>539</v>
      </c>
      <c r="D93" s="158">
        <v>0</v>
      </c>
      <c r="E93" s="159">
        <v>0</v>
      </c>
      <c r="F93" s="159">
        <f t="shared" si="20"/>
        <v>0</v>
      </c>
      <c r="G93" s="159">
        <v>0</v>
      </c>
      <c r="H93" s="160">
        <f t="shared" si="21"/>
        <v>0</v>
      </c>
      <c r="I93" s="158">
        <v>200</v>
      </c>
      <c r="J93" s="159">
        <f t="shared" si="9"/>
        <v>200</v>
      </c>
      <c r="K93" s="159">
        <v>200</v>
      </c>
      <c r="L93" s="160">
        <f t="shared" si="5"/>
        <v>0</v>
      </c>
      <c r="M93" s="158">
        <v>0</v>
      </c>
      <c r="N93" s="159">
        <v>350</v>
      </c>
      <c r="O93" s="159">
        <v>350</v>
      </c>
      <c r="P93" s="160">
        <f t="shared" si="6"/>
        <v>0</v>
      </c>
    </row>
    <row r="94" spans="1:16" x14ac:dyDescent="0.25">
      <c r="A94" s="104">
        <v>20</v>
      </c>
      <c r="B94" s="185" t="s">
        <v>540</v>
      </c>
      <c r="C94" s="194" t="s">
        <v>541</v>
      </c>
      <c r="D94" s="158">
        <v>0</v>
      </c>
      <c r="E94" s="159">
        <v>0</v>
      </c>
      <c r="F94" s="159">
        <f t="shared" si="20"/>
        <v>0</v>
      </c>
      <c r="G94" s="159">
        <v>0</v>
      </c>
      <c r="H94" s="160">
        <f t="shared" si="21"/>
        <v>0</v>
      </c>
      <c r="I94" s="158">
        <v>0</v>
      </c>
      <c r="J94" s="159">
        <f t="shared" si="9"/>
        <v>0</v>
      </c>
      <c r="K94" s="159">
        <v>0</v>
      </c>
      <c r="L94" s="160">
        <f t="shared" si="5"/>
        <v>0</v>
      </c>
      <c r="M94" s="158">
        <v>0</v>
      </c>
      <c r="N94" s="159">
        <v>150</v>
      </c>
      <c r="O94" s="159">
        <v>150</v>
      </c>
      <c r="P94" s="160">
        <f t="shared" si="6"/>
        <v>0</v>
      </c>
    </row>
    <row r="95" spans="1:16" x14ac:dyDescent="0.25">
      <c r="A95" s="104">
        <v>21</v>
      </c>
      <c r="B95" s="185" t="s">
        <v>542</v>
      </c>
      <c r="C95" s="194" t="s">
        <v>543</v>
      </c>
      <c r="D95" s="158">
        <v>0</v>
      </c>
      <c r="E95" s="159">
        <v>150</v>
      </c>
      <c r="F95" s="159">
        <f t="shared" si="20"/>
        <v>150</v>
      </c>
      <c r="G95" s="159">
        <v>150</v>
      </c>
      <c r="H95" s="160">
        <f t="shared" si="21"/>
        <v>0</v>
      </c>
      <c r="I95" s="158">
        <v>100</v>
      </c>
      <c r="J95" s="159">
        <f t="shared" si="9"/>
        <v>100</v>
      </c>
      <c r="K95" s="159">
        <v>100</v>
      </c>
      <c r="L95" s="160">
        <f t="shared" si="5"/>
        <v>0</v>
      </c>
      <c r="M95" s="158">
        <v>0</v>
      </c>
      <c r="N95" s="159">
        <v>300</v>
      </c>
      <c r="O95" s="159">
        <v>300</v>
      </c>
      <c r="P95" s="160">
        <f t="shared" si="6"/>
        <v>0</v>
      </c>
    </row>
    <row r="96" spans="1:16" x14ac:dyDescent="0.25">
      <c r="A96" s="104">
        <v>22</v>
      </c>
      <c r="B96" s="185" t="s">
        <v>544</v>
      </c>
      <c r="C96" s="194" t="s">
        <v>545</v>
      </c>
      <c r="D96" s="158">
        <v>0</v>
      </c>
      <c r="E96" s="159">
        <v>0</v>
      </c>
      <c r="F96" s="159">
        <f t="shared" si="20"/>
        <v>0</v>
      </c>
      <c r="G96" s="159">
        <v>0</v>
      </c>
      <c r="H96" s="160">
        <f t="shared" si="21"/>
        <v>0</v>
      </c>
      <c r="I96" s="158">
        <v>0</v>
      </c>
      <c r="J96" s="159">
        <f t="shared" si="9"/>
        <v>0</v>
      </c>
      <c r="K96" s="159">
        <v>0</v>
      </c>
      <c r="L96" s="160">
        <f t="shared" si="5"/>
        <v>0</v>
      </c>
      <c r="M96" s="158">
        <v>0</v>
      </c>
      <c r="N96" s="159">
        <v>50</v>
      </c>
      <c r="O96" s="159">
        <v>50</v>
      </c>
      <c r="P96" s="160">
        <f t="shared" si="6"/>
        <v>0</v>
      </c>
    </row>
    <row r="97" spans="1:16" x14ac:dyDescent="0.25">
      <c r="A97" s="104">
        <v>23</v>
      </c>
      <c r="B97" s="185" t="s">
        <v>546</v>
      </c>
      <c r="C97" s="194" t="s">
        <v>547</v>
      </c>
      <c r="D97" s="158">
        <v>0</v>
      </c>
      <c r="E97" s="159">
        <v>0</v>
      </c>
      <c r="F97" s="159">
        <f t="shared" si="20"/>
        <v>0</v>
      </c>
      <c r="G97" s="159">
        <v>0</v>
      </c>
      <c r="H97" s="160">
        <f t="shared" si="21"/>
        <v>0</v>
      </c>
      <c r="I97" s="158">
        <v>50</v>
      </c>
      <c r="J97" s="159">
        <f t="shared" si="9"/>
        <v>50</v>
      </c>
      <c r="K97" s="159">
        <v>50</v>
      </c>
      <c r="L97" s="160">
        <f t="shared" si="5"/>
        <v>0</v>
      </c>
      <c r="M97" s="158">
        <v>0</v>
      </c>
      <c r="N97" s="159">
        <f t="shared" si="10"/>
        <v>0</v>
      </c>
      <c r="O97" s="159">
        <v>0</v>
      </c>
      <c r="P97" s="160">
        <f t="shared" si="6"/>
        <v>0</v>
      </c>
    </row>
    <row r="98" spans="1:16" x14ac:dyDescent="0.25">
      <c r="A98" s="104">
        <v>24</v>
      </c>
      <c r="B98" s="185" t="s">
        <v>548</v>
      </c>
      <c r="C98" s="194" t="s">
        <v>549</v>
      </c>
      <c r="D98" s="158">
        <v>0</v>
      </c>
      <c r="E98" s="159">
        <v>300</v>
      </c>
      <c r="F98" s="159">
        <f t="shared" si="20"/>
        <v>300</v>
      </c>
      <c r="G98" s="159">
        <v>297</v>
      </c>
      <c r="H98" s="160">
        <f t="shared" si="21"/>
        <v>3</v>
      </c>
      <c r="I98" s="158">
        <v>0</v>
      </c>
      <c r="J98" s="159">
        <f t="shared" si="9"/>
        <v>3</v>
      </c>
      <c r="K98" s="159">
        <v>0</v>
      </c>
      <c r="L98" s="160">
        <f t="shared" si="5"/>
        <v>3</v>
      </c>
      <c r="M98" s="158">
        <v>0</v>
      </c>
      <c r="N98" s="159">
        <v>450</v>
      </c>
      <c r="O98" s="159">
        <v>450</v>
      </c>
      <c r="P98" s="160">
        <f t="shared" si="6"/>
        <v>0</v>
      </c>
    </row>
    <row r="99" spans="1:16" x14ac:dyDescent="0.25">
      <c r="A99" s="104">
        <v>25</v>
      </c>
      <c r="B99" s="185" t="s">
        <v>550</v>
      </c>
      <c r="C99" s="194" t="s">
        <v>551</v>
      </c>
      <c r="D99" s="158">
        <v>0</v>
      </c>
      <c r="E99" s="159">
        <v>150</v>
      </c>
      <c r="F99" s="159">
        <f t="shared" si="20"/>
        <v>150</v>
      </c>
      <c r="G99" s="159">
        <v>150</v>
      </c>
      <c r="H99" s="160">
        <f t="shared" si="21"/>
        <v>0</v>
      </c>
      <c r="I99" s="158">
        <v>400</v>
      </c>
      <c r="J99" s="159">
        <f t="shared" si="9"/>
        <v>400</v>
      </c>
      <c r="K99" s="159">
        <v>400</v>
      </c>
      <c r="L99" s="160">
        <f t="shared" si="5"/>
        <v>0</v>
      </c>
      <c r="M99" s="158">
        <v>0</v>
      </c>
      <c r="N99" s="159">
        <v>250</v>
      </c>
      <c r="O99" s="159">
        <v>0</v>
      </c>
      <c r="P99" s="160">
        <f t="shared" si="6"/>
        <v>250</v>
      </c>
    </row>
    <row r="100" spans="1:16" x14ac:dyDescent="0.25">
      <c r="A100" s="104">
        <v>26</v>
      </c>
      <c r="B100" s="185" t="s">
        <v>552</v>
      </c>
      <c r="C100" s="194" t="s">
        <v>553</v>
      </c>
      <c r="D100" s="158">
        <v>0</v>
      </c>
      <c r="E100" s="159">
        <v>100</v>
      </c>
      <c r="F100" s="159">
        <f t="shared" si="20"/>
        <v>100</v>
      </c>
      <c r="G100" s="159">
        <v>100</v>
      </c>
      <c r="H100" s="160">
        <f t="shared" si="21"/>
        <v>0</v>
      </c>
      <c r="I100" s="158">
        <v>0</v>
      </c>
      <c r="J100" s="159">
        <f t="shared" si="9"/>
        <v>0</v>
      </c>
      <c r="K100" s="159">
        <v>0</v>
      </c>
      <c r="L100" s="160">
        <f t="shared" si="5"/>
        <v>0</v>
      </c>
      <c r="M100" s="158">
        <v>0</v>
      </c>
      <c r="N100" s="159">
        <f t="shared" si="10"/>
        <v>0</v>
      </c>
      <c r="O100" s="159">
        <v>0</v>
      </c>
      <c r="P100" s="160">
        <f t="shared" si="6"/>
        <v>0</v>
      </c>
    </row>
    <row r="101" spans="1:16" s="30" customFormat="1" x14ac:dyDescent="0.25">
      <c r="A101" s="104">
        <v>27</v>
      </c>
      <c r="B101" s="185" t="s">
        <v>554</v>
      </c>
      <c r="C101" s="194" t="s">
        <v>555</v>
      </c>
      <c r="D101" s="158">
        <v>0</v>
      </c>
      <c r="E101" s="159">
        <v>0</v>
      </c>
      <c r="F101" s="159">
        <f t="shared" si="20"/>
        <v>0</v>
      </c>
      <c r="G101" s="159">
        <v>0</v>
      </c>
      <c r="H101" s="160">
        <f t="shared" si="21"/>
        <v>0</v>
      </c>
      <c r="I101" s="158">
        <v>50</v>
      </c>
      <c r="J101" s="159">
        <f t="shared" si="9"/>
        <v>50</v>
      </c>
      <c r="K101" s="159">
        <v>50</v>
      </c>
      <c r="L101" s="160">
        <f t="shared" si="5"/>
        <v>0</v>
      </c>
      <c r="M101" s="158">
        <v>0</v>
      </c>
      <c r="N101" s="159">
        <v>250</v>
      </c>
      <c r="O101" s="159">
        <v>250</v>
      </c>
      <c r="P101" s="160">
        <f t="shared" si="6"/>
        <v>0</v>
      </c>
    </row>
    <row r="102" spans="1:16" x14ac:dyDescent="0.25">
      <c r="A102" s="104">
        <v>28</v>
      </c>
      <c r="B102" s="185" t="s">
        <v>556</v>
      </c>
      <c r="C102" s="194" t="s">
        <v>557</v>
      </c>
      <c r="D102" s="158">
        <v>0</v>
      </c>
      <c r="E102" s="159">
        <v>0</v>
      </c>
      <c r="F102" s="159">
        <f t="shared" si="20"/>
        <v>0</v>
      </c>
      <c r="G102" s="159">
        <v>0</v>
      </c>
      <c r="H102" s="160">
        <f t="shared" si="21"/>
        <v>0</v>
      </c>
      <c r="I102" s="158">
        <v>50</v>
      </c>
      <c r="J102" s="159">
        <f t="shared" si="9"/>
        <v>50</v>
      </c>
      <c r="K102" s="159">
        <v>50</v>
      </c>
      <c r="L102" s="160">
        <f t="shared" si="5"/>
        <v>0</v>
      </c>
      <c r="M102" s="158">
        <v>0</v>
      </c>
      <c r="N102" s="159">
        <f t="shared" si="10"/>
        <v>0</v>
      </c>
      <c r="O102" s="159">
        <v>0</v>
      </c>
      <c r="P102" s="160">
        <f t="shared" si="6"/>
        <v>0</v>
      </c>
    </row>
    <row r="103" spans="1:16" x14ac:dyDescent="0.25">
      <c r="A103" s="104">
        <v>29</v>
      </c>
      <c r="B103" s="185" t="s">
        <v>558</v>
      </c>
      <c r="C103" s="194" t="s">
        <v>559</v>
      </c>
      <c r="D103" s="158">
        <v>0</v>
      </c>
      <c r="E103" s="159">
        <v>0</v>
      </c>
      <c r="F103" s="159">
        <f t="shared" si="20"/>
        <v>0</v>
      </c>
      <c r="G103" s="159">
        <v>0</v>
      </c>
      <c r="H103" s="160">
        <f t="shared" si="21"/>
        <v>0</v>
      </c>
      <c r="I103" s="158">
        <v>0</v>
      </c>
      <c r="J103" s="159">
        <f t="shared" si="9"/>
        <v>0</v>
      </c>
      <c r="K103" s="159">
        <v>0</v>
      </c>
      <c r="L103" s="160">
        <f t="shared" si="5"/>
        <v>0</v>
      </c>
      <c r="M103" s="158">
        <v>0</v>
      </c>
      <c r="N103" s="159">
        <f t="shared" si="10"/>
        <v>0</v>
      </c>
      <c r="O103" s="159">
        <v>0</v>
      </c>
      <c r="P103" s="160">
        <f t="shared" si="6"/>
        <v>0</v>
      </c>
    </row>
    <row r="104" spans="1:16" x14ac:dyDescent="0.25">
      <c r="A104" s="104">
        <v>30</v>
      </c>
      <c r="B104" s="185" t="s">
        <v>560</v>
      </c>
      <c r="C104" s="194" t="s">
        <v>561</v>
      </c>
      <c r="D104" s="158">
        <v>0</v>
      </c>
      <c r="E104" s="159">
        <v>0</v>
      </c>
      <c r="F104" s="159">
        <f t="shared" si="20"/>
        <v>0</v>
      </c>
      <c r="G104" s="159">
        <v>0</v>
      </c>
      <c r="H104" s="160">
        <f t="shared" si="21"/>
        <v>0</v>
      </c>
      <c r="I104" s="158">
        <v>0</v>
      </c>
      <c r="J104" s="159">
        <f t="shared" si="9"/>
        <v>0</v>
      </c>
      <c r="K104" s="159">
        <v>0</v>
      </c>
      <c r="L104" s="160">
        <f t="shared" si="5"/>
        <v>0</v>
      </c>
      <c r="M104" s="158">
        <v>0</v>
      </c>
      <c r="N104" s="159">
        <f t="shared" si="10"/>
        <v>0</v>
      </c>
      <c r="O104" s="159">
        <v>0</v>
      </c>
      <c r="P104" s="160">
        <f t="shared" si="6"/>
        <v>0</v>
      </c>
    </row>
    <row r="105" spans="1:16" x14ac:dyDescent="0.25">
      <c r="A105" s="104">
        <v>31</v>
      </c>
      <c r="B105" s="185" t="s">
        <v>562</v>
      </c>
      <c r="C105" s="194" t="s">
        <v>563</v>
      </c>
      <c r="D105" s="158">
        <v>0</v>
      </c>
      <c r="E105" s="159">
        <v>0</v>
      </c>
      <c r="F105" s="159">
        <f t="shared" si="20"/>
        <v>0</v>
      </c>
      <c r="G105" s="159">
        <v>0</v>
      </c>
      <c r="H105" s="160">
        <f t="shared" si="21"/>
        <v>0</v>
      </c>
      <c r="I105" s="158">
        <v>50</v>
      </c>
      <c r="J105" s="159">
        <f t="shared" si="9"/>
        <v>50</v>
      </c>
      <c r="K105" s="159">
        <v>50</v>
      </c>
      <c r="L105" s="160">
        <f t="shared" si="5"/>
        <v>0</v>
      </c>
      <c r="M105" s="158">
        <v>0</v>
      </c>
      <c r="N105" s="159">
        <v>50</v>
      </c>
      <c r="O105" s="159">
        <v>50</v>
      </c>
      <c r="P105" s="160">
        <f t="shared" si="6"/>
        <v>0</v>
      </c>
    </row>
    <row r="106" spans="1:16" ht="15.75" thickBot="1" x14ac:dyDescent="0.3">
      <c r="A106" s="201">
        <v>32</v>
      </c>
      <c r="B106" s="186" t="s">
        <v>564</v>
      </c>
      <c r="C106" s="195" t="s">
        <v>565</v>
      </c>
      <c r="D106" s="161">
        <v>0</v>
      </c>
      <c r="E106" s="162">
        <v>100</v>
      </c>
      <c r="F106" s="162">
        <f t="shared" si="20"/>
        <v>100</v>
      </c>
      <c r="G106" s="162">
        <v>100</v>
      </c>
      <c r="H106" s="163">
        <f t="shared" si="21"/>
        <v>0</v>
      </c>
      <c r="I106" s="161">
        <v>100</v>
      </c>
      <c r="J106" s="162">
        <f t="shared" si="9"/>
        <v>100</v>
      </c>
      <c r="K106" s="162">
        <v>100</v>
      </c>
      <c r="L106" s="163">
        <f t="shared" si="5"/>
        <v>0</v>
      </c>
      <c r="M106" s="161">
        <v>0</v>
      </c>
      <c r="N106" s="162">
        <f t="shared" si="10"/>
        <v>0</v>
      </c>
      <c r="O106" s="162">
        <v>0</v>
      </c>
      <c r="P106" s="163">
        <f t="shared" si="6"/>
        <v>0</v>
      </c>
    </row>
    <row r="107" spans="1:16" ht="17.25" customHeight="1" thickBot="1" x14ac:dyDescent="0.3">
      <c r="A107" s="223" t="s">
        <v>566</v>
      </c>
      <c r="B107" s="224"/>
      <c r="C107" s="225"/>
      <c r="D107" s="164">
        <v>0</v>
      </c>
      <c r="E107" s="165">
        <v>0</v>
      </c>
      <c r="F107" s="165">
        <f t="shared" ref="F107:H107" si="22">SUM(F76:F106)</f>
        <v>7450</v>
      </c>
      <c r="G107" s="165">
        <v>0</v>
      </c>
      <c r="H107" s="166">
        <f t="shared" si="22"/>
        <v>24</v>
      </c>
      <c r="I107" s="164">
        <v>0</v>
      </c>
      <c r="J107" s="165">
        <f t="shared" si="9"/>
        <v>24</v>
      </c>
      <c r="K107" s="165">
        <f>SUM(K76:K106)</f>
        <v>4491</v>
      </c>
      <c r="L107" s="165">
        <f t="shared" si="5"/>
        <v>-4467</v>
      </c>
      <c r="M107" s="208">
        <f>SUM(M75:M106)</f>
        <v>0</v>
      </c>
      <c r="N107" s="209">
        <f t="shared" ref="N107:P107" si="23">SUM(N75:N106)</f>
        <v>5850</v>
      </c>
      <c r="O107" s="209">
        <f t="shared" si="23"/>
        <v>5600</v>
      </c>
      <c r="P107" s="166">
        <f t="shared" si="23"/>
        <v>250</v>
      </c>
    </row>
    <row r="108" spans="1:16" ht="15" customHeight="1" x14ac:dyDescent="0.25">
      <c r="A108" s="167">
        <v>1</v>
      </c>
      <c r="B108" s="171" t="s">
        <v>567</v>
      </c>
      <c r="C108" s="77" t="s">
        <v>568</v>
      </c>
      <c r="D108" s="158">
        <v>0</v>
      </c>
      <c r="E108" s="159">
        <v>0</v>
      </c>
      <c r="F108" s="159">
        <f>SUM(D108+E108)</f>
        <v>0</v>
      </c>
      <c r="G108" s="159">
        <v>0</v>
      </c>
      <c r="H108" s="160">
        <f>SUM(F108-G108)</f>
        <v>0</v>
      </c>
      <c r="I108" s="158">
        <v>0</v>
      </c>
      <c r="J108" s="159">
        <f t="shared" si="9"/>
        <v>0</v>
      </c>
      <c r="K108" s="159">
        <v>0</v>
      </c>
      <c r="L108" s="160">
        <f t="shared" si="5"/>
        <v>0</v>
      </c>
      <c r="M108" s="158">
        <v>0</v>
      </c>
      <c r="N108" s="159">
        <f t="shared" si="10"/>
        <v>0</v>
      </c>
      <c r="O108" s="159">
        <v>0</v>
      </c>
      <c r="P108" s="160">
        <f t="shared" si="6"/>
        <v>0</v>
      </c>
    </row>
    <row r="109" spans="1:16" ht="17.25" customHeight="1" x14ac:dyDescent="0.25">
      <c r="A109" s="37">
        <v>2</v>
      </c>
      <c r="B109" s="2" t="s">
        <v>569</v>
      </c>
      <c r="C109" s="85" t="s">
        <v>570</v>
      </c>
      <c r="D109" s="158">
        <v>0</v>
      </c>
      <c r="E109" s="159">
        <v>0</v>
      </c>
      <c r="F109" s="159">
        <f>SUM(D109+E109)</f>
        <v>0</v>
      </c>
      <c r="G109" s="159">
        <v>0</v>
      </c>
      <c r="H109" s="160">
        <f>SUM(F109-G109)</f>
        <v>0</v>
      </c>
      <c r="I109" s="158">
        <v>0</v>
      </c>
      <c r="J109" s="159">
        <f t="shared" si="9"/>
        <v>0</v>
      </c>
      <c r="K109" s="159">
        <v>0</v>
      </c>
      <c r="L109" s="160">
        <f t="shared" si="5"/>
        <v>0</v>
      </c>
      <c r="M109" s="158">
        <v>0</v>
      </c>
      <c r="N109" s="159">
        <f t="shared" si="10"/>
        <v>0</v>
      </c>
      <c r="O109" s="159">
        <v>0</v>
      </c>
      <c r="P109" s="160">
        <f t="shared" si="6"/>
        <v>0</v>
      </c>
    </row>
    <row r="110" spans="1:16" ht="12.75" customHeight="1" x14ac:dyDescent="0.25">
      <c r="A110" s="37">
        <v>3</v>
      </c>
      <c r="B110" s="2" t="s">
        <v>571</v>
      </c>
      <c r="C110" s="85" t="s">
        <v>572</v>
      </c>
      <c r="D110" s="158">
        <v>0</v>
      </c>
      <c r="E110" s="159">
        <v>0</v>
      </c>
      <c r="F110" s="159">
        <f t="shared" ref="F110:F121" si="24">SUM(D110+E110)</f>
        <v>0</v>
      </c>
      <c r="G110" s="159">
        <v>0</v>
      </c>
      <c r="H110" s="160">
        <f t="shared" ref="H110:H120" si="25">SUM(F110-G110)</f>
        <v>0</v>
      </c>
      <c r="I110" s="158">
        <v>0</v>
      </c>
      <c r="J110" s="159">
        <f t="shared" si="9"/>
        <v>0</v>
      </c>
      <c r="K110" s="159">
        <v>0</v>
      </c>
      <c r="L110" s="160">
        <f t="shared" si="5"/>
        <v>0</v>
      </c>
      <c r="M110" s="158">
        <v>0</v>
      </c>
      <c r="N110" s="159">
        <f t="shared" si="10"/>
        <v>0</v>
      </c>
      <c r="O110" s="159">
        <v>0</v>
      </c>
      <c r="P110" s="160">
        <f t="shared" si="6"/>
        <v>0</v>
      </c>
    </row>
    <row r="111" spans="1:16" x14ac:dyDescent="0.25">
      <c r="A111" s="37">
        <v>4</v>
      </c>
      <c r="B111" s="2" t="s">
        <v>573</v>
      </c>
      <c r="C111" s="85" t="s">
        <v>574</v>
      </c>
      <c r="D111" s="158">
        <v>0</v>
      </c>
      <c r="E111" s="159">
        <v>0</v>
      </c>
      <c r="F111" s="159">
        <f t="shared" si="24"/>
        <v>0</v>
      </c>
      <c r="G111" s="159">
        <v>0</v>
      </c>
      <c r="H111" s="160">
        <f t="shared" si="25"/>
        <v>0</v>
      </c>
      <c r="I111" s="158">
        <v>0</v>
      </c>
      <c r="J111" s="159">
        <f t="shared" si="9"/>
        <v>0</v>
      </c>
      <c r="K111" s="159">
        <v>0</v>
      </c>
      <c r="L111" s="160">
        <f t="shared" si="5"/>
        <v>0</v>
      </c>
      <c r="M111" s="158">
        <v>0</v>
      </c>
      <c r="N111" s="159">
        <f t="shared" si="10"/>
        <v>0</v>
      </c>
      <c r="O111" s="159">
        <v>0</v>
      </c>
      <c r="P111" s="160">
        <f t="shared" si="6"/>
        <v>0</v>
      </c>
    </row>
    <row r="112" spans="1:16" x14ac:dyDescent="0.25">
      <c r="A112" s="37">
        <v>5</v>
      </c>
      <c r="B112" s="2" t="s">
        <v>575</v>
      </c>
      <c r="C112" s="85" t="s">
        <v>576</v>
      </c>
      <c r="D112" s="158">
        <v>0</v>
      </c>
      <c r="E112" s="159">
        <v>0</v>
      </c>
      <c r="F112" s="159">
        <f t="shared" si="24"/>
        <v>0</v>
      </c>
      <c r="G112" s="159">
        <v>0</v>
      </c>
      <c r="H112" s="160">
        <f t="shared" si="25"/>
        <v>0</v>
      </c>
      <c r="I112" s="158">
        <v>0</v>
      </c>
      <c r="J112" s="159">
        <f t="shared" si="9"/>
        <v>0</v>
      </c>
      <c r="K112" s="159">
        <v>0</v>
      </c>
      <c r="L112" s="160">
        <f t="shared" si="5"/>
        <v>0</v>
      </c>
      <c r="M112" s="158">
        <v>0</v>
      </c>
      <c r="N112" s="159">
        <v>50</v>
      </c>
      <c r="O112" s="159">
        <v>50</v>
      </c>
      <c r="P112" s="160">
        <f t="shared" si="6"/>
        <v>0</v>
      </c>
    </row>
    <row r="113" spans="1:16" x14ac:dyDescent="0.25">
      <c r="A113" s="37">
        <v>6</v>
      </c>
      <c r="B113" s="2" t="s">
        <v>577</v>
      </c>
      <c r="C113" s="85" t="s">
        <v>578</v>
      </c>
      <c r="D113" s="158">
        <v>0</v>
      </c>
      <c r="E113" s="159">
        <v>0</v>
      </c>
      <c r="F113" s="159">
        <f t="shared" si="24"/>
        <v>0</v>
      </c>
      <c r="G113" s="159">
        <v>0</v>
      </c>
      <c r="H113" s="160">
        <f t="shared" si="25"/>
        <v>0</v>
      </c>
      <c r="I113" s="158">
        <v>0</v>
      </c>
      <c r="J113" s="159">
        <f t="shared" si="9"/>
        <v>0</v>
      </c>
      <c r="K113" s="159">
        <v>0</v>
      </c>
      <c r="L113" s="160">
        <f t="shared" si="5"/>
        <v>0</v>
      </c>
      <c r="M113" s="158">
        <v>0</v>
      </c>
      <c r="N113" s="159">
        <f t="shared" si="10"/>
        <v>0</v>
      </c>
      <c r="O113" s="159">
        <v>0</v>
      </c>
      <c r="P113" s="160">
        <f t="shared" si="6"/>
        <v>0</v>
      </c>
    </row>
    <row r="114" spans="1:16" x14ac:dyDescent="0.25">
      <c r="A114" s="37">
        <v>7</v>
      </c>
      <c r="B114" s="2" t="s">
        <v>579</v>
      </c>
      <c r="C114" s="85" t="s">
        <v>580</v>
      </c>
      <c r="D114" s="158">
        <v>0</v>
      </c>
      <c r="E114" s="159">
        <v>0</v>
      </c>
      <c r="F114" s="159">
        <f t="shared" si="24"/>
        <v>0</v>
      </c>
      <c r="G114" s="159">
        <v>0</v>
      </c>
      <c r="H114" s="160">
        <f t="shared" si="25"/>
        <v>0</v>
      </c>
      <c r="I114" s="158">
        <v>0</v>
      </c>
      <c r="J114" s="159">
        <f t="shared" si="9"/>
        <v>0</v>
      </c>
      <c r="K114" s="159">
        <v>0</v>
      </c>
      <c r="L114" s="160">
        <f t="shared" si="5"/>
        <v>0</v>
      </c>
      <c r="M114" s="158">
        <v>0</v>
      </c>
      <c r="N114" s="159">
        <f t="shared" si="10"/>
        <v>0</v>
      </c>
      <c r="O114" s="159">
        <v>0</v>
      </c>
      <c r="P114" s="160">
        <f t="shared" si="6"/>
        <v>0</v>
      </c>
    </row>
    <row r="115" spans="1:16" x14ac:dyDescent="0.25">
      <c r="A115" s="37">
        <v>9</v>
      </c>
      <c r="B115" s="2" t="s">
        <v>581</v>
      </c>
      <c r="C115" s="85" t="s">
        <v>582</v>
      </c>
      <c r="D115" s="158">
        <v>0</v>
      </c>
      <c r="E115" s="159">
        <v>400</v>
      </c>
      <c r="F115" s="159">
        <f t="shared" si="24"/>
        <v>400</v>
      </c>
      <c r="G115" s="159">
        <v>400</v>
      </c>
      <c r="H115" s="160">
        <f t="shared" si="25"/>
        <v>0</v>
      </c>
      <c r="I115" s="158">
        <v>250</v>
      </c>
      <c r="J115" s="159">
        <f t="shared" si="9"/>
        <v>250</v>
      </c>
      <c r="K115" s="159">
        <v>250</v>
      </c>
      <c r="L115" s="160">
        <f t="shared" si="5"/>
        <v>0</v>
      </c>
      <c r="M115" s="158">
        <v>0</v>
      </c>
      <c r="N115" s="159">
        <v>0</v>
      </c>
      <c r="O115" s="159">
        <v>0</v>
      </c>
      <c r="P115" s="160">
        <f t="shared" si="6"/>
        <v>0</v>
      </c>
    </row>
    <row r="116" spans="1:16" x14ac:dyDescent="0.25">
      <c r="A116" s="37">
        <v>10</v>
      </c>
      <c r="B116" s="2" t="s">
        <v>583</v>
      </c>
      <c r="C116" s="85" t="s">
        <v>584</v>
      </c>
      <c r="D116" s="158">
        <v>0</v>
      </c>
      <c r="E116" s="159">
        <v>0</v>
      </c>
      <c r="F116" s="159">
        <f t="shared" si="24"/>
        <v>0</v>
      </c>
      <c r="G116" s="159">
        <v>0</v>
      </c>
      <c r="H116" s="160">
        <f t="shared" si="25"/>
        <v>0</v>
      </c>
      <c r="I116" s="158">
        <v>0</v>
      </c>
      <c r="J116" s="159">
        <f t="shared" si="9"/>
        <v>0</v>
      </c>
      <c r="K116" s="159">
        <v>0</v>
      </c>
      <c r="L116" s="160">
        <f t="shared" si="5"/>
        <v>0</v>
      </c>
      <c r="M116" s="158">
        <v>0</v>
      </c>
      <c r="N116" s="159">
        <f t="shared" si="10"/>
        <v>0</v>
      </c>
      <c r="O116" s="159">
        <v>0</v>
      </c>
      <c r="P116" s="160">
        <f t="shared" si="6"/>
        <v>0</v>
      </c>
    </row>
    <row r="117" spans="1:16" x14ac:dyDescent="0.25">
      <c r="A117" s="37">
        <v>11</v>
      </c>
      <c r="B117" s="2" t="s">
        <v>585</v>
      </c>
      <c r="C117" s="85" t="s">
        <v>586</v>
      </c>
      <c r="D117" s="158">
        <v>0</v>
      </c>
      <c r="E117" s="159">
        <v>0</v>
      </c>
      <c r="F117" s="159">
        <f t="shared" si="24"/>
        <v>0</v>
      </c>
      <c r="G117" s="159">
        <v>0</v>
      </c>
      <c r="H117" s="160">
        <f t="shared" si="25"/>
        <v>0</v>
      </c>
      <c r="I117" s="158">
        <v>0</v>
      </c>
      <c r="J117" s="159">
        <f t="shared" si="9"/>
        <v>0</v>
      </c>
      <c r="K117" s="159">
        <v>0</v>
      </c>
      <c r="L117" s="160">
        <f t="shared" si="5"/>
        <v>0</v>
      </c>
      <c r="M117" s="158">
        <v>0</v>
      </c>
      <c r="N117" s="159">
        <f t="shared" si="10"/>
        <v>0</v>
      </c>
      <c r="O117" s="159">
        <v>0</v>
      </c>
      <c r="P117" s="160">
        <f t="shared" si="6"/>
        <v>0</v>
      </c>
    </row>
    <row r="118" spans="1:16" x14ac:dyDescent="0.25">
      <c r="A118" s="37">
        <v>12</v>
      </c>
      <c r="B118" s="2" t="s">
        <v>587</v>
      </c>
      <c r="C118" s="85" t="s">
        <v>588</v>
      </c>
      <c r="D118" s="158">
        <v>0</v>
      </c>
      <c r="E118" s="159">
        <v>0</v>
      </c>
      <c r="F118" s="159">
        <f t="shared" si="24"/>
        <v>0</v>
      </c>
      <c r="G118" s="159">
        <v>0</v>
      </c>
      <c r="H118" s="160">
        <f t="shared" si="25"/>
        <v>0</v>
      </c>
      <c r="I118" s="158">
        <v>0</v>
      </c>
      <c r="J118" s="159">
        <f t="shared" si="9"/>
        <v>0</v>
      </c>
      <c r="K118" s="159">
        <v>0</v>
      </c>
      <c r="L118" s="160">
        <f t="shared" si="5"/>
        <v>0</v>
      </c>
      <c r="M118" s="158">
        <v>0</v>
      </c>
      <c r="N118" s="159">
        <f t="shared" si="10"/>
        <v>0</v>
      </c>
      <c r="O118" s="159">
        <v>0</v>
      </c>
      <c r="P118" s="160">
        <f t="shared" si="6"/>
        <v>0</v>
      </c>
    </row>
    <row r="119" spans="1:16" x14ac:dyDescent="0.25">
      <c r="A119" s="37">
        <v>13</v>
      </c>
      <c r="B119" s="2" t="s">
        <v>589</v>
      </c>
      <c r="C119" s="85" t="s">
        <v>590</v>
      </c>
      <c r="D119" s="158">
        <v>0</v>
      </c>
      <c r="E119" s="159">
        <v>0</v>
      </c>
      <c r="F119" s="159">
        <f t="shared" si="24"/>
        <v>0</v>
      </c>
      <c r="G119" s="159">
        <v>0</v>
      </c>
      <c r="H119" s="160">
        <f t="shared" si="25"/>
        <v>0</v>
      </c>
      <c r="I119" s="158">
        <v>0</v>
      </c>
      <c r="J119" s="159">
        <f t="shared" si="9"/>
        <v>0</v>
      </c>
      <c r="K119" s="159">
        <v>0</v>
      </c>
      <c r="L119" s="160">
        <f t="shared" si="5"/>
        <v>0</v>
      </c>
      <c r="M119" s="158">
        <v>0</v>
      </c>
      <c r="N119" s="159">
        <f t="shared" si="10"/>
        <v>0</v>
      </c>
      <c r="O119" s="159">
        <v>0</v>
      </c>
      <c r="P119" s="160">
        <f t="shared" si="6"/>
        <v>0</v>
      </c>
    </row>
    <row r="120" spans="1:16" ht="15.75" customHeight="1" x14ac:dyDescent="0.25">
      <c r="A120" s="37">
        <v>14</v>
      </c>
      <c r="B120" s="2" t="s">
        <v>591</v>
      </c>
      <c r="C120" s="85" t="s">
        <v>592</v>
      </c>
      <c r="D120" s="158">
        <v>0</v>
      </c>
      <c r="E120" s="159">
        <v>0</v>
      </c>
      <c r="F120" s="159">
        <f t="shared" si="24"/>
        <v>0</v>
      </c>
      <c r="G120" s="159">
        <v>0</v>
      </c>
      <c r="H120" s="160">
        <f t="shared" si="25"/>
        <v>0</v>
      </c>
      <c r="I120" s="158">
        <v>0</v>
      </c>
      <c r="J120" s="159">
        <f t="shared" si="9"/>
        <v>0</v>
      </c>
      <c r="K120" s="159">
        <v>0</v>
      </c>
      <c r="L120" s="160">
        <f t="shared" si="5"/>
        <v>0</v>
      </c>
      <c r="M120" s="158">
        <v>0</v>
      </c>
      <c r="N120" s="159">
        <f t="shared" si="10"/>
        <v>0</v>
      </c>
      <c r="O120" s="159">
        <v>0</v>
      </c>
      <c r="P120" s="160">
        <f t="shared" si="6"/>
        <v>0</v>
      </c>
    </row>
    <row r="121" spans="1:16" ht="15.75" thickBot="1" x14ac:dyDescent="0.3">
      <c r="A121" s="71">
        <v>15</v>
      </c>
      <c r="B121" s="172" t="s">
        <v>593</v>
      </c>
      <c r="C121" s="87" t="s">
        <v>594</v>
      </c>
      <c r="D121" s="161">
        <v>0</v>
      </c>
      <c r="E121" s="162">
        <v>0</v>
      </c>
      <c r="F121" s="162">
        <f t="shared" si="24"/>
        <v>0</v>
      </c>
      <c r="G121" s="162">
        <v>0</v>
      </c>
      <c r="H121" s="163">
        <f>SUM(F121-G121)</f>
        <v>0</v>
      </c>
      <c r="I121" s="161">
        <v>0</v>
      </c>
      <c r="J121" s="162">
        <f t="shared" si="9"/>
        <v>0</v>
      </c>
      <c r="K121" s="162">
        <v>0</v>
      </c>
      <c r="L121" s="163">
        <f t="shared" si="5"/>
        <v>0</v>
      </c>
      <c r="M121" s="161">
        <v>0</v>
      </c>
      <c r="N121" s="162">
        <f t="shared" si="10"/>
        <v>0</v>
      </c>
      <c r="O121" s="162">
        <v>0</v>
      </c>
      <c r="P121" s="163">
        <f t="shared" si="6"/>
        <v>0</v>
      </c>
    </row>
    <row r="122" spans="1:16" ht="15.75" customHeight="1" thickBot="1" x14ac:dyDescent="0.3">
      <c r="A122" s="223" t="s">
        <v>595</v>
      </c>
      <c r="B122" s="224"/>
      <c r="C122" s="225"/>
      <c r="D122" s="164">
        <v>0</v>
      </c>
      <c r="E122" s="165">
        <f t="shared" ref="E122:I122" si="26">SUM(E108:E121)</f>
        <v>400</v>
      </c>
      <c r="F122" s="165">
        <f t="shared" si="26"/>
        <v>400</v>
      </c>
      <c r="G122" s="165">
        <f t="shared" si="26"/>
        <v>400</v>
      </c>
      <c r="H122" s="166">
        <f t="shared" si="26"/>
        <v>0</v>
      </c>
      <c r="I122" s="164">
        <f t="shared" si="26"/>
        <v>250</v>
      </c>
      <c r="J122" s="165">
        <f t="shared" si="9"/>
        <v>250</v>
      </c>
      <c r="K122" s="165">
        <f>SUM(K108:K121)</f>
        <v>250</v>
      </c>
      <c r="L122" s="166">
        <f t="shared" si="5"/>
        <v>0</v>
      </c>
      <c r="M122" s="210">
        <f>SUM(M108:M121)</f>
        <v>0</v>
      </c>
      <c r="N122" s="211">
        <f>SUM(N108:N121)</f>
        <v>50</v>
      </c>
      <c r="O122" s="211">
        <f>SUM(O108:O121)</f>
        <v>50</v>
      </c>
      <c r="P122" s="212">
        <f t="shared" si="6"/>
        <v>0</v>
      </c>
    </row>
    <row r="123" spans="1:16" ht="15.75" customHeight="1" thickBot="1" x14ac:dyDescent="0.3">
      <c r="A123" s="220" t="s">
        <v>606</v>
      </c>
      <c r="B123" s="221"/>
      <c r="C123" s="222"/>
      <c r="D123" s="205">
        <v>0</v>
      </c>
      <c r="E123" s="206">
        <f>SUM(E122+E107+E74+E66+E50+E17)</f>
        <v>400</v>
      </c>
      <c r="F123" s="206">
        <f>SUM(F122+F107+F74+F66+F50+F17)</f>
        <v>14750</v>
      </c>
      <c r="G123" s="206">
        <f>SUM(G122+G107+G74+G66+G50+G17)</f>
        <v>400</v>
      </c>
      <c r="H123" s="207">
        <f>SUM(H122+H107+H74+H66+H50+H17)</f>
        <v>1082</v>
      </c>
      <c r="I123" s="205">
        <f>SUM(I122+I107+I74+I66+I50+I17)</f>
        <v>4400</v>
      </c>
      <c r="J123" s="206">
        <f t="shared" si="9"/>
        <v>5482</v>
      </c>
      <c r="K123" s="206">
        <f>SUM(K122+K107+K74+K66+K50+K17)</f>
        <v>7404</v>
      </c>
      <c r="L123" s="206">
        <f t="shared" si="5"/>
        <v>-1922</v>
      </c>
      <c r="M123" s="213">
        <f>SUM(M122+M107+M74+M66+M50+M17)</f>
        <v>0</v>
      </c>
      <c r="N123" s="214">
        <f>(N17+N50+N66+N74+N107+N122)</f>
        <v>9550</v>
      </c>
      <c r="O123" s="214">
        <f>(O122+O107+O74+O66+O50+O17)</f>
        <v>8650</v>
      </c>
      <c r="P123" s="207">
        <v>0</v>
      </c>
    </row>
    <row r="124" spans="1:16" x14ac:dyDescent="0.25">
      <c r="A124" s="203" t="s">
        <v>607</v>
      </c>
      <c r="B124" s="203"/>
      <c r="C124" s="203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</row>
  </sheetData>
  <mergeCells count="13">
    <mergeCell ref="A1:P1"/>
    <mergeCell ref="A2:P2"/>
    <mergeCell ref="A3:P3"/>
    <mergeCell ref="A123:C123"/>
    <mergeCell ref="A17:C17"/>
    <mergeCell ref="A50:C50"/>
    <mergeCell ref="A66:C66"/>
    <mergeCell ref="A74:C74"/>
    <mergeCell ref="A107:C107"/>
    <mergeCell ref="A122:C122"/>
    <mergeCell ref="D4:H4"/>
    <mergeCell ref="I4:L4"/>
    <mergeCell ref="M4:P4"/>
  </mergeCells>
  <pageMargins left="0.7" right="0.7" top="0.75" bottom="0.75" header="0.3" footer="0.3"/>
  <ignoredErrors>
    <ignoredError sqref="N107:P10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A58" workbookViewId="0">
      <selection activeCell="R12" sqref="R12"/>
    </sheetView>
  </sheetViews>
  <sheetFormatPr baseColWidth="10" defaultRowHeight="15" x14ac:dyDescent="0.25"/>
  <cols>
    <col min="1" max="1" width="5.7109375" style="1" customWidth="1"/>
    <col min="2" max="2" width="11.42578125" style="1"/>
    <col min="3" max="3" width="33.28515625" style="1" customWidth="1"/>
    <col min="4" max="12" width="7.28515625" style="1" hidden="1" customWidth="1"/>
    <col min="13" max="16" width="7.28515625" style="1" customWidth="1"/>
    <col min="17" max="16384" width="11.42578125" style="1"/>
  </cols>
  <sheetData>
    <row r="1" spans="1:16" x14ac:dyDescent="0.25">
      <c r="A1" s="235" t="s">
        <v>221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x14ac:dyDescent="0.25">
      <c r="A2" s="235" t="s">
        <v>222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ht="15.75" thickBot="1" x14ac:dyDescent="0.3">
      <c r="A3" s="235" t="s">
        <v>364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5.75" thickBot="1" x14ac:dyDescent="0.3">
      <c r="A4" s="239" t="s">
        <v>224</v>
      </c>
      <c r="B4" s="240"/>
      <c r="C4" s="239"/>
      <c r="D4" s="228" t="s">
        <v>225</v>
      </c>
      <c r="E4" s="228"/>
      <c r="F4" s="228"/>
      <c r="G4" s="228"/>
      <c r="H4" s="229"/>
      <c r="I4" s="227" t="s">
        <v>226</v>
      </c>
      <c r="J4" s="228"/>
      <c r="K4" s="228"/>
      <c r="L4" s="229"/>
      <c r="M4" s="227" t="s">
        <v>610</v>
      </c>
      <c r="N4" s="228"/>
      <c r="O4" s="228"/>
      <c r="P4" s="229"/>
    </row>
    <row r="5" spans="1:16" ht="57.75" customHeight="1" thickBot="1" x14ac:dyDescent="0.3">
      <c r="A5" s="25" t="s">
        <v>227</v>
      </c>
      <c r="B5" s="3" t="s">
        <v>228</v>
      </c>
      <c r="C5" s="26" t="s">
        <v>3</v>
      </c>
      <c r="D5" s="4" t="s">
        <v>229</v>
      </c>
      <c r="E5" s="5" t="s">
        <v>4</v>
      </c>
      <c r="F5" s="5" t="s">
        <v>5</v>
      </c>
      <c r="G5" s="6" t="s">
        <v>6</v>
      </c>
      <c r="H5" s="5" t="s">
        <v>230</v>
      </c>
      <c r="I5" s="7" t="s">
        <v>4</v>
      </c>
      <c r="J5" s="5" t="s">
        <v>5</v>
      </c>
      <c r="K5" s="8" t="s">
        <v>6</v>
      </c>
      <c r="L5" s="9" t="s">
        <v>7</v>
      </c>
      <c r="M5" s="173" t="s">
        <v>4</v>
      </c>
      <c r="N5" s="174" t="s">
        <v>5</v>
      </c>
      <c r="O5" s="175" t="s">
        <v>6</v>
      </c>
      <c r="P5" s="176" t="s">
        <v>7</v>
      </c>
    </row>
    <row r="6" spans="1:16" ht="15" customHeight="1" x14ac:dyDescent="0.25">
      <c r="A6" s="69">
        <v>1</v>
      </c>
      <c r="B6" s="77" t="s">
        <v>231</v>
      </c>
      <c r="C6" s="70" t="s">
        <v>232</v>
      </c>
      <c r="D6" s="79">
        <v>291</v>
      </c>
      <c r="E6" s="80">
        <v>750</v>
      </c>
      <c r="F6" s="80">
        <f>(D6+E6)</f>
        <v>1041</v>
      </c>
      <c r="G6" s="80">
        <v>750</v>
      </c>
      <c r="H6" s="81">
        <f>(F6-G6)</f>
        <v>291</v>
      </c>
      <c r="I6" s="82">
        <v>600</v>
      </c>
      <c r="J6" s="83">
        <f>(H6+I6)</f>
        <v>891</v>
      </c>
      <c r="K6" s="83">
        <v>600</v>
      </c>
      <c r="L6" s="84">
        <f>(J6-K6)</f>
        <v>291</v>
      </c>
      <c r="M6" s="115">
        <v>700</v>
      </c>
      <c r="N6" s="101">
        <f t="shared" ref="N6:N37" si="0">(L6+M6)</f>
        <v>991</v>
      </c>
      <c r="O6" s="101">
        <v>700</v>
      </c>
      <c r="P6" s="102">
        <f>(N6-O6)</f>
        <v>291</v>
      </c>
    </row>
    <row r="7" spans="1:16" ht="15" customHeight="1" x14ac:dyDescent="0.25">
      <c r="A7" s="37">
        <v>2</v>
      </c>
      <c r="B7" s="85" t="s">
        <v>233</v>
      </c>
      <c r="C7" s="42" t="s">
        <v>234</v>
      </c>
      <c r="D7" s="82">
        <v>0</v>
      </c>
      <c r="E7" s="83">
        <v>50</v>
      </c>
      <c r="F7" s="83">
        <f t="shared" ref="F7:F71" si="1">(D7+E7)</f>
        <v>50</v>
      </c>
      <c r="G7" s="83">
        <v>50</v>
      </c>
      <c r="H7" s="85">
        <f t="shared" ref="H7:H71" si="2">(F7-G7)</f>
        <v>0</v>
      </c>
      <c r="I7" s="82">
        <v>100</v>
      </c>
      <c r="J7" s="83">
        <f t="shared" ref="J7:J71" si="3">(H7+I7)</f>
        <v>100</v>
      </c>
      <c r="K7" s="83">
        <v>100</v>
      </c>
      <c r="L7" s="84">
        <f t="shared" ref="L7:L71" si="4">(J7-K7)</f>
        <v>0</v>
      </c>
      <c r="M7" s="82">
        <v>50</v>
      </c>
      <c r="N7" s="83">
        <f t="shared" si="0"/>
        <v>50</v>
      </c>
      <c r="O7" s="83">
        <v>50</v>
      </c>
      <c r="P7" s="84">
        <f t="shared" ref="P7:P11" si="5">(N7-O7)</f>
        <v>0</v>
      </c>
    </row>
    <row r="8" spans="1:16" ht="15" customHeight="1" x14ac:dyDescent="0.25">
      <c r="A8" s="37">
        <v>3</v>
      </c>
      <c r="B8" s="85" t="s">
        <v>235</v>
      </c>
      <c r="C8" s="42" t="s">
        <v>236</v>
      </c>
      <c r="D8" s="82">
        <v>77</v>
      </c>
      <c r="E8" s="83">
        <v>100</v>
      </c>
      <c r="F8" s="83">
        <f t="shared" si="1"/>
        <v>177</v>
      </c>
      <c r="G8" s="83">
        <v>100</v>
      </c>
      <c r="H8" s="85">
        <f t="shared" si="2"/>
        <v>77</v>
      </c>
      <c r="I8" s="82">
        <v>50</v>
      </c>
      <c r="J8" s="83">
        <f t="shared" si="3"/>
        <v>127</v>
      </c>
      <c r="K8" s="83">
        <v>50</v>
      </c>
      <c r="L8" s="84">
        <f t="shared" si="4"/>
        <v>77</v>
      </c>
      <c r="M8" s="82">
        <v>200</v>
      </c>
      <c r="N8" s="83">
        <f t="shared" si="0"/>
        <v>277</v>
      </c>
      <c r="O8" s="83">
        <v>200</v>
      </c>
      <c r="P8" s="84">
        <f t="shared" si="5"/>
        <v>77</v>
      </c>
    </row>
    <row r="9" spans="1:16" ht="15" customHeight="1" x14ac:dyDescent="0.25">
      <c r="A9" s="37">
        <v>4</v>
      </c>
      <c r="B9" s="85" t="s">
        <v>237</v>
      </c>
      <c r="C9" s="42" t="s">
        <v>238</v>
      </c>
      <c r="D9" s="82">
        <v>10</v>
      </c>
      <c r="E9" s="83">
        <v>0</v>
      </c>
      <c r="F9" s="83">
        <f t="shared" si="1"/>
        <v>10</v>
      </c>
      <c r="G9" s="83">
        <v>0</v>
      </c>
      <c r="H9" s="85">
        <f t="shared" si="2"/>
        <v>10</v>
      </c>
      <c r="I9" s="82">
        <v>0</v>
      </c>
      <c r="J9" s="83">
        <f t="shared" si="3"/>
        <v>10</v>
      </c>
      <c r="K9" s="83">
        <v>0</v>
      </c>
      <c r="L9" s="84">
        <f t="shared" si="4"/>
        <v>10</v>
      </c>
      <c r="M9" s="82">
        <v>0</v>
      </c>
      <c r="N9" s="83">
        <f t="shared" si="0"/>
        <v>10</v>
      </c>
      <c r="O9" s="83">
        <v>0</v>
      </c>
      <c r="P9" s="84">
        <f t="shared" si="5"/>
        <v>10</v>
      </c>
    </row>
    <row r="10" spans="1:16" ht="15" customHeight="1" x14ac:dyDescent="0.25">
      <c r="A10" s="37">
        <v>5</v>
      </c>
      <c r="B10" s="85" t="s">
        <v>239</v>
      </c>
      <c r="C10" s="42" t="s">
        <v>240</v>
      </c>
      <c r="D10" s="82">
        <v>2</v>
      </c>
      <c r="E10" s="83">
        <v>150</v>
      </c>
      <c r="F10" s="83">
        <f t="shared" si="1"/>
        <v>152</v>
      </c>
      <c r="G10" s="83">
        <v>150</v>
      </c>
      <c r="H10" s="85">
        <f t="shared" si="2"/>
        <v>2</v>
      </c>
      <c r="I10" s="82">
        <v>0</v>
      </c>
      <c r="J10" s="83">
        <f t="shared" si="3"/>
        <v>2</v>
      </c>
      <c r="K10" s="83">
        <v>0</v>
      </c>
      <c r="L10" s="84">
        <f t="shared" si="4"/>
        <v>2</v>
      </c>
      <c r="M10" s="82">
        <v>150</v>
      </c>
      <c r="N10" s="83">
        <f t="shared" si="0"/>
        <v>152</v>
      </c>
      <c r="O10" s="83">
        <v>150</v>
      </c>
      <c r="P10" s="84">
        <f t="shared" si="5"/>
        <v>2</v>
      </c>
    </row>
    <row r="11" spans="1:16" ht="15" customHeight="1" thickBot="1" x14ac:dyDescent="0.3">
      <c r="A11" s="71">
        <v>6</v>
      </c>
      <c r="B11" s="87" t="s">
        <v>241</v>
      </c>
      <c r="C11" s="47" t="s">
        <v>242</v>
      </c>
      <c r="D11" s="88">
        <v>7</v>
      </c>
      <c r="E11" s="89">
        <v>50</v>
      </c>
      <c r="F11" s="89">
        <f t="shared" si="1"/>
        <v>57</v>
      </c>
      <c r="G11" s="89">
        <v>50</v>
      </c>
      <c r="H11" s="87">
        <f t="shared" si="2"/>
        <v>7</v>
      </c>
      <c r="I11" s="88">
        <v>0</v>
      </c>
      <c r="J11" s="89">
        <f t="shared" si="3"/>
        <v>7</v>
      </c>
      <c r="K11" s="89">
        <v>0</v>
      </c>
      <c r="L11" s="90">
        <f t="shared" si="4"/>
        <v>7</v>
      </c>
      <c r="M11" s="88">
        <v>50</v>
      </c>
      <c r="N11" s="89">
        <f t="shared" si="0"/>
        <v>57</v>
      </c>
      <c r="O11" s="89">
        <v>50</v>
      </c>
      <c r="P11" s="90">
        <f t="shared" si="5"/>
        <v>7</v>
      </c>
    </row>
    <row r="12" spans="1:16" ht="15" customHeight="1" thickBot="1" x14ac:dyDescent="0.3">
      <c r="A12" s="230" t="s">
        <v>597</v>
      </c>
      <c r="B12" s="231"/>
      <c r="C12" s="232"/>
      <c r="D12" s="91">
        <f>(D6+D7+D8+D9+D10+D11)</f>
        <v>387</v>
      </c>
      <c r="E12" s="92">
        <f t="shared" ref="E12:P12" si="6">(E6+E7+E8+E9+E10+E11)</f>
        <v>1100</v>
      </c>
      <c r="F12" s="93">
        <f t="shared" si="1"/>
        <v>1487</v>
      </c>
      <c r="G12" s="92">
        <f t="shared" si="6"/>
        <v>1100</v>
      </c>
      <c r="H12" s="94">
        <f t="shared" si="2"/>
        <v>387</v>
      </c>
      <c r="I12" s="95">
        <v>0</v>
      </c>
      <c r="J12" s="93">
        <f t="shared" si="3"/>
        <v>387</v>
      </c>
      <c r="K12" s="92">
        <f t="shared" si="6"/>
        <v>750</v>
      </c>
      <c r="L12" s="96">
        <f t="shared" si="6"/>
        <v>387</v>
      </c>
      <c r="M12" s="95">
        <f t="shared" si="6"/>
        <v>1150</v>
      </c>
      <c r="N12" s="93">
        <f t="shared" si="0"/>
        <v>1537</v>
      </c>
      <c r="O12" s="92">
        <f>(O6+O7+O8+O9+O10+O11)</f>
        <v>1150</v>
      </c>
      <c r="P12" s="96">
        <f t="shared" si="6"/>
        <v>387</v>
      </c>
    </row>
    <row r="13" spans="1:16" ht="15" customHeight="1" x14ac:dyDescent="0.25">
      <c r="A13" s="97">
        <v>1</v>
      </c>
      <c r="B13" s="98" t="s">
        <v>243</v>
      </c>
      <c r="C13" s="144" t="s">
        <v>244</v>
      </c>
      <c r="D13" s="99">
        <v>0</v>
      </c>
      <c r="E13" s="100">
        <v>748</v>
      </c>
      <c r="F13" s="101">
        <f t="shared" si="1"/>
        <v>748</v>
      </c>
      <c r="G13" s="100">
        <v>748</v>
      </c>
      <c r="H13" s="77">
        <f t="shared" si="2"/>
        <v>0</v>
      </c>
      <c r="I13" s="99">
        <v>0</v>
      </c>
      <c r="J13" s="101">
        <f t="shared" si="3"/>
        <v>0</v>
      </c>
      <c r="K13" s="100">
        <v>0</v>
      </c>
      <c r="L13" s="102">
        <f t="shared" si="4"/>
        <v>0</v>
      </c>
      <c r="M13" s="99">
        <v>0</v>
      </c>
      <c r="N13" s="101">
        <f t="shared" si="0"/>
        <v>0</v>
      </c>
      <c r="O13" s="100">
        <v>0</v>
      </c>
      <c r="P13" s="102">
        <f t="shared" ref="P13:P19" si="7">(N13-O13)</f>
        <v>0</v>
      </c>
    </row>
    <row r="14" spans="1:16" ht="15" customHeight="1" x14ac:dyDescent="0.25">
      <c r="A14" s="103">
        <v>2</v>
      </c>
      <c r="B14" s="104" t="s">
        <v>245</v>
      </c>
      <c r="C14" s="42" t="s">
        <v>246</v>
      </c>
      <c r="D14" s="105">
        <v>0</v>
      </c>
      <c r="E14" s="106">
        <v>0</v>
      </c>
      <c r="F14" s="83">
        <f t="shared" si="1"/>
        <v>0</v>
      </c>
      <c r="G14" s="106">
        <v>0</v>
      </c>
      <c r="H14" s="85">
        <f t="shared" si="2"/>
        <v>0</v>
      </c>
      <c r="I14" s="105">
        <v>0</v>
      </c>
      <c r="J14" s="83">
        <f t="shared" si="3"/>
        <v>0</v>
      </c>
      <c r="K14" s="106">
        <v>0</v>
      </c>
      <c r="L14" s="84">
        <f t="shared" si="4"/>
        <v>0</v>
      </c>
      <c r="M14" s="105">
        <v>0</v>
      </c>
      <c r="N14" s="83">
        <f t="shared" si="0"/>
        <v>0</v>
      </c>
      <c r="O14" s="106">
        <v>0</v>
      </c>
      <c r="P14" s="84">
        <f t="shared" si="7"/>
        <v>0</v>
      </c>
    </row>
    <row r="15" spans="1:16" ht="15" customHeight="1" x14ac:dyDescent="0.25">
      <c r="A15" s="103">
        <v>3</v>
      </c>
      <c r="B15" s="104" t="s">
        <v>247</v>
      </c>
      <c r="C15" s="42" t="s">
        <v>248</v>
      </c>
      <c r="D15" s="105">
        <v>0</v>
      </c>
      <c r="E15" s="106">
        <v>0</v>
      </c>
      <c r="F15" s="83">
        <f t="shared" si="1"/>
        <v>0</v>
      </c>
      <c r="G15" s="106">
        <v>0</v>
      </c>
      <c r="H15" s="85">
        <f t="shared" si="2"/>
        <v>0</v>
      </c>
      <c r="I15" s="105">
        <v>0</v>
      </c>
      <c r="J15" s="83">
        <f t="shared" si="3"/>
        <v>0</v>
      </c>
      <c r="K15" s="106">
        <v>0</v>
      </c>
      <c r="L15" s="84">
        <f t="shared" si="4"/>
        <v>0</v>
      </c>
      <c r="M15" s="105">
        <v>0</v>
      </c>
      <c r="N15" s="83">
        <f t="shared" si="0"/>
        <v>0</v>
      </c>
      <c r="O15" s="106">
        <v>0</v>
      </c>
      <c r="P15" s="84">
        <f t="shared" si="7"/>
        <v>0</v>
      </c>
    </row>
    <row r="16" spans="1:16" ht="15" customHeight="1" x14ac:dyDescent="0.25">
      <c r="A16" s="103">
        <v>4</v>
      </c>
      <c r="B16" s="104" t="s">
        <v>249</v>
      </c>
      <c r="C16" s="42" t="s">
        <v>250</v>
      </c>
      <c r="D16" s="105">
        <v>0</v>
      </c>
      <c r="E16" s="106">
        <v>0</v>
      </c>
      <c r="F16" s="83">
        <f t="shared" si="1"/>
        <v>0</v>
      </c>
      <c r="G16" s="106">
        <v>0</v>
      </c>
      <c r="H16" s="85">
        <f t="shared" si="2"/>
        <v>0</v>
      </c>
      <c r="I16" s="105">
        <v>50</v>
      </c>
      <c r="J16" s="83">
        <f t="shared" si="3"/>
        <v>50</v>
      </c>
      <c r="K16" s="106">
        <v>50</v>
      </c>
      <c r="L16" s="84">
        <f t="shared" si="4"/>
        <v>0</v>
      </c>
      <c r="M16" s="105">
        <v>0</v>
      </c>
      <c r="N16" s="83">
        <f t="shared" si="0"/>
        <v>0</v>
      </c>
      <c r="O16" s="106">
        <v>0</v>
      </c>
      <c r="P16" s="84">
        <f t="shared" si="7"/>
        <v>0</v>
      </c>
    </row>
    <row r="17" spans="1:16" ht="15" customHeight="1" x14ac:dyDescent="0.25">
      <c r="A17" s="103">
        <v>5</v>
      </c>
      <c r="B17" s="104" t="s">
        <v>251</v>
      </c>
      <c r="C17" s="42" t="s">
        <v>252</v>
      </c>
      <c r="D17" s="105">
        <v>0</v>
      </c>
      <c r="E17" s="106">
        <v>50</v>
      </c>
      <c r="F17" s="83">
        <f t="shared" si="1"/>
        <v>50</v>
      </c>
      <c r="G17" s="106">
        <v>50</v>
      </c>
      <c r="H17" s="85">
        <f t="shared" si="2"/>
        <v>0</v>
      </c>
      <c r="I17" s="105">
        <v>0</v>
      </c>
      <c r="J17" s="83">
        <f t="shared" si="3"/>
        <v>0</v>
      </c>
      <c r="K17" s="106">
        <v>0</v>
      </c>
      <c r="L17" s="84">
        <f t="shared" si="4"/>
        <v>0</v>
      </c>
      <c r="M17" s="105">
        <v>50</v>
      </c>
      <c r="N17" s="83">
        <f t="shared" si="0"/>
        <v>50</v>
      </c>
      <c r="O17" s="106">
        <v>50</v>
      </c>
      <c r="P17" s="84">
        <f t="shared" si="7"/>
        <v>0</v>
      </c>
    </row>
    <row r="18" spans="1:16" ht="15" customHeight="1" x14ac:dyDescent="0.25">
      <c r="A18" s="103">
        <v>6</v>
      </c>
      <c r="B18" s="104" t="s">
        <v>253</v>
      </c>
      <c r="C18" s="42" t="s">
        <v>254</v>
      </c>
      <c r="D18" s="105">
        <v>0</v>
      </c>
      <c r="E18" s="106">
        <v>100</v>
      </c>
      <c r="F18" s="83">
        <f t="shared" si="1"/>
        <v>100</v>
      </c>
      <c r="G18" s="106">
        <v>100</v>
      </c>
      <c r="H18" s="85">
        <f t="shared" si="2"/>
        <v>0</v>
      </c>
      <c r="I18" s="105">
        <v>150</v>
      </c>
      <c r="J18" s="83">
        <f t="shared" si="3"/>
        <v>150</v>
      </c>
      <c r="K18" s="106">
        <v>150</v>
      </c>
      <c r="L18" s="84">
        <f t="shared" si="4"/>
        <v>0</v>
      </c>
      <c r="M18" s="105">
        <v>50</v>
      </c>
      <c r="N18" s="83">
        <f t="shared" si="0"/>
        <v>50</v>
      </c>
      <c r="O18" s="106">
        <v>50</v>
      </c>
      <c r="P18" s="84">
        <f t="shared" si="7"/>
        <v>0</v>
      </c>
    </row>
    <row r="19" spans="1:16" ht="15" customHeight="1" thickBot="1" x14ac:dyDescent="0.3">
      <c r="A19" s="107">
        <v>7</v>
      </c>
      <c r="B19" s="108" t="s">
        <v>255</v>
      </c>
      <c r="C19" s="49" t="s">
        <v>256</v>
      </c>
      <c r="D19" s="110">
        <v>0</v>
      </c>
      <c r="E19" s="111">
        <v>100</v>
      </c>
      <c r="F19" s="89">
        <f t="shared" si="1"/>
        <v>100</v>
      </c>
      <c r="G19" s="111">
        <v>100</v>
      </c>
      <c r="H19" s="87">
        <f t="shared" si="2"/>
        <v>0</v>
      </c>
      <c r="I19" s="110">
        <v>0</v>
      </c>
      <c r="J19" s="89">
        <f t="shared" si="3"/>
        <v>0</v>
      </c>
      <c r="K19" s="111">
        <v>0</v>
      </c>
      <c r="L19" s="90">
        <f t="shared" si="4"/>
        <v>0</v>
      </c>
      <c r="M19" s="110">
        <v>100</v>
      </c>
      <c r="N19" s="89">
        <f t="shared" si="0"/>
        <v>100</v>
      </c>
      <c r="O19" s="111">
        <v>100</v>
      </c>
      <c r="P19" s="90">
        <f t="shared" si="7"/>
        <v>0</v>
      </c>
    </row>
    <row r="20" spans="1:16" ht="15" customHeight="1" thickBot="1" x14ac:dyDescent="0.3">
      <c r="A20" s="230" t="s">
        <v>598</v>
      </c>
      <c r="B20" s="231"/>
      <c r="C20" s="232"/>
      <c r="D20" s="91">
        <f>(D13+D14+D15+D16+D17+D18+D19)</f>
        <v>0</v>
      </c>
      <c r="E20" s="92">
        <f t="shared" ref="E20:P20" si="8">(E13+E14+E15+E16+E17+E18+E19)</f>
        <v>998</v>
      </c>
      <c r="F20" s="93">
        <f t="shared" si="1"/>
        <v>998</v>
      </c>
      <c r="G20" s="92">
        <f t="shared" si="8"/>
        <v>998</v>
      </c>
      <c r="H20" s="94">
        <f t="shared" si="2"/>
        <v>0</v>
      </c>
      <c r="I20" s="95">
        <f t="shared" si="8"/>
        <v>200</v>
      </c>
      <c r="J20" s="93">
        <f t="shared" si="3"/>
        <v>200</v>
      </c>
      <c r="K20" s="92">
        <f t="shared" si="8"/>
        <v>200</v>
      </c>
      <c r="L20" s="112">
        <f t="shared" si="4"/>
        <v>0</v>
      </c>
      <c r="M20" s="95">
        <f t="shared" si="8"/>
        <v>200</v>
      </c>
      <c r="N20" s="93">
        <f t="shared" si="0"/>
        <v>200</v>
      </c>
      <c r="O20" s="92">
        <f t="shared" si="8"/>
        <v>200</v>
      </c>
      <c r="P20" s="96">
        <f t="shared" si="8"/>
        <v>0</v>
      </c>
    </row>
    <row r="21" spans="1:16" ht="15" customHeight="1" x14ac:dyDescent="0.25">
      <c r="A21" s="113">
        <v>1</v>
      </c>
      <c r="B21" s="114" t="s">
        <v>257</v>
      </c>
      <c r="C21" s="70" t="s">
        <v>258</v>
      </c>
      <c r="D21" s="115">
        <v>1352</v>
      </c>
      <c r="E21" s="101">
        <v>0</v>
      </c>
      <c r="F21" s="101">
        <f t="shared" si="1"/>
        <v>1352</v>
      </c>
      <c r="G21" s="101">
        <v>0</v>
      </c>
      <c r="H21" s="77">
        <f t="shared" si="2"/>
        <v>1352</v>
      </c>
      <c r="I21" s="116">
        <v>0</v>
      </c>
      <c r="J21" s="101">
        <f t="shared" si="3"/>
        <v>1352</v>
      </c>
      <c r="K21" s="117">
        <v>0</v>
      </c>
      <c r="L21" s="102">
        <f t="shared" si="4"/>
        <v>1352</v>
      </c>
      <c r="M21" s="116">
        <v>0</v>
      </c>
      <c r="N21" s="101">
        <f t="shared" si="0"/>
        <v>1352</v>
      </c>
      <c r="O21" s="117">
        <v>0</v>
      </c>
      <c r="P21" s="102">
        <f t="shared" ref="P21:P36" si="9">(N21-O21)</f>
        <v>1352</v>
      </c>
    </row>
    <row r="22" spans="1:16" ht="15" customHeight="1" x14ac:dyDescent="0.25">
      <c r="A22" s="103">
        <v>2</v>
      </c>
      <c r="B22" s="104" t="s">
        <v>259</v>
      </c>
      <c r="C22" s="42" t="s">
        <v>260</v>
      </c>
      <c r="D22" s="118">
        <v>634</v>
      </c>
      <c r="E22" s="106">
        <v>750</v>
      </c>
      <c r="F22" s="83">
        <f t="shared" si="1"/>
        <v>1384</v>
      </c>
      <c r="G22" s="106">
        <v>606</v>
      </c>
      <c r="H22" s="85">
        <f t="shared" si="2"/>
        <v>778</v>
      </c>
      <c r="I22" s="105">
        <v>700</v>
      </c>
      <c r="J22" s="83">
        <f t="shared" si="3"/>
        <v>1478</v>
      </c>
      <c r="K22" s="106">
        <v>837</v>
      </c>
      <c r="L22" s="84">
        <f t="shared" si="4"/>
        <v>641</v>
      </c>
      <c r="M22" s="105">
        <v>700</v>
      </c>
      <c r="N22" s="83">
        <f t="shared" si="0"/>
        <v>1341</v>
      </c>
      <c r="O22" s="106">
        <v>733</v>
      </c>
      <c r="P22" s="84">
        <f t="shared" si="9"/>
        <v>608</v>
      </c>
    </row>
    <row r="23" spans="1:16" ht="15" customHeight="1" x14ac:dyDescent="0.25">
      <c r="A23" s="103">
        <v>3</v>
      </c>
      <c r="B23" s="104" t="s">
        <v>261</v>
      </c>
      <c r="C23" s="42" t="s">
        <v>262</v>
      </c>
      <c r="D23" s="118">
        <v>1994</v>
      </c>
      <c r="E23" s="119">
        <v>0</v>
      </c>
      <c r="F23" s="83">
        <f t="shared" si="1"/>
        <v>1994</v>
      </c>
      <c r="G23" s="119">
        <v>0</v>
      </c>
      <c r="H23" s="85">
        <f t="shared" si="2"/>
        <v>1994</v>
      </c>
      <c r="I23" s="118">
        <v>100</v>
      </c>
      <c r="J23" s="83">
        <f t="shared" si="3"/>
        <v>2094</v>
      </c>
      <c r="K23" s="119">
        <v>60</v>
      </c>
      <c r="L23" s="84">
        <f t="shared" si="4"/>
        <v>2034</v>
      </c>
      <c r="M23" s="118">
        <v>0</v>
      </c>
      <c r="N23" s="83">
        <f t="shared" si="0"/>
        <v>2034</v>
      </c>
      <c r="O23" s="119">
        <v>0</v>
      </c>
      <c r="P23" s="84">
        <f t="shared" si="9"/>
        <v>2034</v>
      </c>
    </row>
    <row r="24" spans="1:16" ht="15" customHeight="1" x14ac:dyDescent="0.25">
      <c r="A24" s="103">
        <v>4</v>
      </c>
      <c r="B24" s="104" t="s">
        <v>263</v>
      </c>
      <c r="C24" s="42" t="s">
        <v>264</v>
      </c>
      <c r="D24" s="118">
        <v>0</v>
      </c>
      <c r="E24" s="106">
        <v>0</v>
      </c>
      <c r="F24" s="83">
        <f t="shared" si="1"/>
        <v>0</v>
      </c>
      <c r="G24" s="106">
        <v>0</v>
      </c>
      <c r="H24" s="85">
        <f t="shared" si="2"/>
        <v>0</v>
      </c>
      <c r="I24" s="105">
        <v>0</v>
      </c>
      <c r="J24" s="83">
        <f t="shared" si="3"/>
        <v>0</v>
      </c>
      <c r="K24" s="106">
        <v>0</v>
      </c>
      <c r="L24" s="84">
        <f t="shared" si="4"/>
        <v>0</v>
      </c>
      <c r="M24" s="105">
        <v>50</v>
      </c>
      <c r="N24" s="83">
        <f t="shared" si="0"/>
        <v>50</v>
      </c>
      <c r="O24" s="106">
        <v>49</v>
      </c>
      <c r="P24" s="84">
        <f t="shared" si="9"/>
        <v>1</v>
      </c>
    </row>
    <row r="25" spans="1:16" ht="15" customHeight="1" x14ac:dyDescent="0.25">
      <c r="A25" s="103">
        <v>5</v>
      </c>
      <c r="B25" s="104" t="s">
        <v>265</v>
      </c>
      <c r="C25" s="42" t="s">
        <v>266</v>
      </c>
      <c r="D25" s="118">
        <v>1</v>
      </c>
      <c r="E25" s="106">
        <v>150</v>
      </c>
      <c r="F25" s="83">
        <f t="shared" si="1"/>
        <v>151</v>
      </c>
      <c r="G25" s="106">
        <v>150</v>
      </c>
      <c r="H25" s="85">
        <f t="shared" si="2"/>
        <v>1</v>
      </c>
      <c r="I25" s="105">
        <v>100</v>
      </c>
      <c r="J25" s="83">
        <f t="shared" si="3"/>
        <v>101</v>
      </c>
      <c r="K25" s="106">
        <v>100</v>
      </c>
      <c r="L25" s="84">
        <f t="shared" si="4"/>
        <v>1</v>
      </c>
      <c r="M25" s="105">
        <v>50</v>
      </c>
      <c r="N25" s="83">
        <f t="shared" si="0"/>
        <v>51</v>
      </c>
      <c r="O25" s="106">
        <v>50</v>
      </c>
      <c r="P25" s="84">
        <f t="shared" si="9"/>
        <v>1</v>
      </c>
    </row>
    <row r="26" spans="1:16" ht="15" customHeight="1" x14ac:dyDescent="0.25">
      <c r="A26" s="103">
        <v>6</v>
      </c>
      <c r="B26" s="104" t="s">
        <v>267</v>
      </c>
      <c r="C26" s="42" t="s">
        <v>268</v>
      </c>
      <c r="D26" s="118">
        <v>0</v>
      </c>
      <c r="E26" s="106">
        <v>0</v>
      </c>
      <c r="F26" s="83">
        <f t="shared" si="1"/>
        <v>0</v>
      </c>
      <c r="G26" s="106">
        <v>0</v>
      </c>
      <c r="H26" s="85">
        <f t="shared" si="2"/>
        <v>0</v>
      </c>
      <c r="I26" s="105">
        <v>0</v>
      </c>
      <c r="J26" s="83">
        <f t="shared" si="3"/>
        <v>0</v>
      </c>
      <c r="K26" s="106">
        <v>0</v>
      </c>
      <c r="L26" s="84">
        <f t="shared" si="4"/>
        <v>0</v>
      </c>
      <c r="M26" s="105">
        <v>0</v>
      </c>
      <c r="N26" s="83">
        <f t="shared" si="0"/>
        <v>0</v>
      </c>
      <c r="O26" s="106">
        <v>0</v>
      </c>
      <c r="P26" s="84">
        <f t="shared" si="9"/>
        <v>0</v>
      </c>
    </row>
    <row r="27" spans="1:16" ht="15" customHeight="1" x14ac:dyDescent="0.25">
      <c r="A27" s="103">
        <v>7</v>
      </c>
      <c r="B27" s="104" t="s">
        <v>269</v>
      </c>
      <c r="C27" s="42" t="s">
        <v>270</v>
      </c>
      <c r="D27" s="118">
        <v>0</v>
      </c>
      <c r="E27" s="106">
        <v>50</v>
      </c>
      <c r="F27" s="83">
        <f t="shared" si="1"/>
        <v>50</v>
      </c>
      <c r="G27" s="106">
        <v>50</v>
      </c>
      <c r="H27" s="85">
        <f t="shared" si="2"/>
        <v>0</v>
      </c>
      <c r="I27" s="105">
        <v>0</v>
      </c>
      <c r="J27" s="83">
        <f t="shared" si="3"/>
        <v>0</v>
      </c>
      <c r="K27" s="106">
        <v>0</v>
      </c>
      <c r="L27" s="84">
        <f t="shared" si="4"/>
        <v>0</v>
      </c>
      <c r="M27" s="105">
        <v>0</v>
      </c>
      <c r="N27" s="83">
        <f t="shared" si="0"/>
        <v>0</v>
      </c>
      <c r="O27" s="106">
        <v>0</v>
      </c>
      <c r="P27" s="84">
        <f t="shared" si="9"/>
        <v>0</v>
      </c>
    </row>
    <row r="28" spans="1:16" ht="15" customHeight="1" x14ac:dyDescent="0.25">
      <c r="A28" s="103">
        <v>8</v>
      </c>
      <c r="B28" s="104" t="s">
        <v>271</v>
      </c>
      <c r="C28" s="42" t="s">
        <v>272</v>
      </c>
      <c r="D28" s="118">
        <v>0</v>
      </c>
      <c r="E28" s="106">
        <v>0</v>
      </c>
      <c r="F28" s="83">
        <f t="shared" si="1"/>
        <v>0</v>
      </c>
      <c r="G28" s="106">
        <v>0</v>
      </c>
      <c r="H28" s="85">
        <f t="shared" si="2"/>
        <v>0</v>
      </c>
      <c r="I28" s="105">
        <v>0</v>
      </c>
      <c r="J28" s="83">
        <f t="shared" si="3"/>
        <v>0</v>
      </c>
      <c r="K28" s="106">
        <v>0</v>
      </c>
      <c r="L28" s="84">
        <f t="shared" si="4"/>
        <v>0</v>
      </c>
      <c r="M28" s="105">
        <v>0</v>
      </c>
      <c r="N28" s="83">
        <f t="shared" si="0"/>
        <v>0</v>
      </c>
      <c r="O28" s="106">
        <v>0</v>
      </c>
      <c r="P28" s="84">
        <f t="shared" si="9"/>
        <v>0</v>
      </c>
    </row>
    <row r="29" spans="1:16" ht="15" customHeight="1" x14ac:dyDescent="0.25">
      <c r="A29" s="103">
        <v>9</v>
      </c>
      <c r="B29" s="104" t="s">
        <v>273</v>
      </c>
      <c r="C29" s="42" t="s">
        <v>274</v>
      </c>
      <c r="D29" s="118">
        <v>0</v>
      </c>
      <c r="E29" s="106">
        <v>100</v>
      </c>
      <c r="F29" s="83">
        <f t="shared" si="1"/>
        <v>100</v>
      </c>
      <c r="G29" s="106">
        <v>100</v>
      </c>
      <c r="H29" s="85">
        <f t="shared" si="2"/>
        <v>0</v>
      </c>
      <c r="I29" s="105">
        <v>50</v>
      </c>
      <c r="J29" s="83">
        <f t="shared" si="3"/>
        <v>50</v>
      </c>
      <c r="K29" s="106">
        <v>48</v>
      </c>
      <c r="L29" s="84">
        <f t="shared" si="4"/>
        <v>2</v>
      </c>
      <c r="M29" s="105">
        <v>50</v>
      </c>
      <c r="N29" s="83">
        <f t="shared" si="0"/>
        <v>52</v>
      </c>
      <c r="O29" s="106">
        <v>50</v>
      </c>
      <c r="P29" s="84">
        <f t="shared" si="9"/>
        <v>2</v>
      </c>
    </row>
    <row r="30" spans="1:16" ht="15" customHeight="1" x14ac:dyDescent="0.25">
      <c r="A30" s="103">
        <v>10</v>
      </c>
      <c r="B30" s="104" t="s">
        <v>275</v>
      </c>
      <c r="C30" s="42" t="s">
        <v>276</v>
      </c>
      <c r="D30" s="118">
        <v>1</v>
      </c>
      <c r="E30" s="106">
        <v>200</v>
      </c>
      <c r="F30" s="83">
        <f t="shared" si="1"/>
        <v>201</v>
      </c>
      <c r="G30" s="106">
        <v>200</v>
      </c>
      <c r="H30" s="85">
        <f t="shared" si="2"/>
        <v>1</v>
      </c>
      <c r="I30" s="105">
        <v>50</v>
      </c>
      <c r="J30" s="83">
        <f t="shared" si="3"/>
        <v>51</v>
      </c>
      <c r="K30" s="106">
        <v>50</v>
      </c>
      <c r="L30" s="84">
        <f t="shared" si="4"/>
        <v>1</v>
      </c>
      <c r="M30" s="105">
        <v>100</v>
      </c>
      <c r="N30" s="83">
        <f t="shared" si="0"/>
        <v>101</v>
      </c>
      <c r="O30" s="106">
        <v>100</v>
      </c>
      <c r="P30" s="84">
        <f t="shared" si="9"/>
        <v>1</v>
      </c>
    </row>
    <row r="31" spans="1:16" ht="15" customHeight="1" x14ac:dyDescent="0.25">
      <c r="A31" s="103">
        <v>11</v>
      </c>
      <c r="B31" s="104" t="s">
        <v>277</v>
      </c>
      <c r="C31" s="42" t="s">
        <v>278</v>
      </c>
      <c r="D31" s="118">
        <v>0</v>
      </c>
      <c r="E31" s="106">
        <v>100</v>
      </c>
      <c r="F31" s="83">
        <f t="shared" si="1"/>
        <v>100</v>
      </c>
      <c r="G31" s="106">
        <v>100</v>
      </c>
      <c r="H31" s="85">
        <f t="shared" si="2"/>
        <v>0</v>
      </c>
      <c r="I31" s="105">
        <v>0</v>
      </c>
      <c r="J31" s="83">
        <f t="shared" si="3"/>
        <v>0</v>
      </c>
      <c r="K31" s="106">
        <v>0</v>
      </c>
      <c r="L31" s="84">
        <f t="shared" si="4"/>
        <v>0</v>
      </c>
      <c r="M31" s="105">
        <v>50</v>
      </c>
      <c r="N31" s="83">
        <f t="shared" si="0"/>
        <v>50</v>
      </c>
      <c r="O31" s="106">
        <v>50</v>
      </c>
      <c r="P31" s="84">
        <f t="shared" si="9"/>
        <v>0</v>
      </c>
    </row>
    <row r="32" spans="1:16" ht="15" customHeight="1" x14ac:dyDescent="0.25">
      <c r="A32" s="103">
        <v>12</v>
      </c>
      <c r="B32" s="104" t="s">
        <v>279</v>
      </c>
      <c r="C32" s="42" t="s">
        <v>280</v>
      </c>
      <c r="D32" s="118">
        <v>1195</v>
      </c>
      <c r="E32" s="119">
        <v>800</v>
      </c>
      <c r="F32" s="83">
        <f t="shared" si="1"/>
        <v>1995</v>
      </c>
      <c r="G32" s="119">
        <v>697</v>
      </c>
      <c r="H32" s="85">
        <f t="shared" si="2"/>
        <v>1298</v>
      </c>
      <c r="I32" s="105">
        <v>550</v>
      </c>
      <c r="J32" s="83">
        <f t="shared" si="3"/>
        <v>1848</v>
      </c>
      <c r="K32" s="106">
        <v>543</v>
      </c>
      <c r="L32" s="84">
        <f t="shared" si="4"/>
        <v>1305</v>
      </c>
      <c r="M32" s="105">
        <v>500</v>
      </c>
      <c r="N32" s="83">
        <f t="shared" si="0"/>
        <v>1805</v>
      </c>
      <c r="O32" s="106">
        <v>579</v>
      </c>
      <c r="P32" s="84">
        <f t="shared" si="9"/>
        <v>1226</v>
      </c>
    </row>
    <row r="33" spans="1:16" ht="15" customHeight="1" x14ac:dyDescent="0.25">
      <c r="A33" s="103">
        <v>13</v>
      </c>
      <c r="B33" s="104" t="s">
        <v>281</v>
      </c>
      <c r="C33" s="42" t="s">
        <v>282</v>
      </c>
      <c r="D33" s="118">
        <v>90</v>
      </c>
      <c r="E33" s="106">
        <v>0</v>
      </c>
      <c r="F33" s="83">
        <f t="shared" si="1"/>
        <v>90</v>
      </c>
      <c r="G33" s="106">
        <v>4</v>
      </c>
      <c r="H33" s="85">
        <f t="shared" si="2"/>
        <v>86</v>
      </c>
      <c r="I33" s="105">
        <v>0</v>
      </c>
      <c r="J33" s="83">
        <f t="shared" si="3"/>
        <v>86</v>
      </c>
      <c r="K33" s="106">
        <v>0</v>
      </c>
      <c r="L33" s="84">
        <f t="shared" si="4"/>
        <v>86</v>
      </c>
      <c r="M33" s="105">
        <v>0</v>
      </c>
      <c r="N33" s="83">
        <f t="shared" si="0"/>
        <v>86</v>
      </c>
      <c r="O33" s="106">
        <v>0</v>
      </c>
      <c r="P33" s="84">
        <f t="shared" si="9"/>
        <v>86</v>
      </c>
    </row>
    <row r="34" spans="1:16" ht="15" customHeight="1" x14ac:dyDescent="0.25">
      <c r="A34" s="103">
        <v>14</v>
      </c>
      <c r="B34" s="104" t="s">
        <v>283</v>
      </c>
      <c r="C34" s="42" t="s">
        <v>284</v>
      </c>
      <c r="D34" s="118">
        <v>0</v>
      </c>
      <c r="E34" s="106">
        <v>0</v>
      </c>
      <c r="F34" s="83">
        <f t="shared" si="1"/>
        <v>0</v>
      </c>
      <c r="G34" s="106">
        <v>0</v>
      </c>
      <c r="H34" s="85">
        <f t="shared" si="2"/>
        <v>0</v>
      </c>
      <c r="I34" s="105">
        <v>0</v>
      </c>
      <c r="J34" s="83">
        <f t="shared" si="3"/>
        <v>0</v>
      </c>
      <c r="K34" s="106">
        <v>0</v>
      </c>
      <c r="L34" s="84">
        <f t="shared" si="4"/>
        <v>0</v>
      </c>
      <c r="M34" s="105">
        <v>0</v>
      </c>
      <c r="N34" s="83">
        <f t="shared" si="0"/>
        <v>0</v>
      </c>
      <c r="O34" s="106">
        <v>0</v>
      </c>
      <c r="P34" s="84">
        <f t="shared" si="9"/>
        <v>0</v>
      </c>
    </row>
    <row r="35" spans="1:16" ht="15" customHeight="1" x14ac:dyDescent="0.25">
      <c r="A35" s="120">
        <v>15</v>
      </c>
      <c r="B35" s="104" t="s">
        <v>285</v>
      </c>
      <c r="C35" s="47" t="s">
        <v>286</v>
      </c>
      <c r="D35" s="118">
        <v>41</v>
      </c>
      <c r="E35" s="106">
        <v>0</v>
      </c>
      <c r="F35" s="83">
        <f t="shared" si="1"/>
        <v>41</v>
      </c>
      <c r="G35" s="106">
        <v>10</v>
      </c>
      <c r="H35" s="85">
        <f t="shared" si="2"/>
        <v>31</v>
      </c>
      <c r="I35" s="105">
        <v>0</v>
      </c>
      <c r="J35" s="83">
        <f t="shared" si="3"/>
        <v>31</v>
      </c>
      <c r="K35" s="106">
        <v>4</v>
      </c>
      <c r="L35" s="84">
        <f t="shared" si="4"/>
        <v>27</v>
      </c>
      <c r="M35" s="105">
        <v>0</v>
      </c>
      <c r="N35" s="83">
        <f t="shared" si="0"/>
        <v>27</v>
      </c>
      <c r="O35" s="106">
        <v>4</v>
      </c>
      <c r="P35" s="84">
        <f t="shared" si="9"/>
        <v>23</v>
      </c>
    </row>
    <row r="36" spans="1:16" ht="15" customHeight="1" thickBot="1" x14ac:dyDescent="0.3">
      <c r="A36" s="107">
        <v>16</v>
      </c>
      <c r="B36" s="108" t="s">
        <v>287</v>
      </c>
      <c r="C36" s="49" t="s">
        <v>288</v>
      </c>
      <c r="D36" s="121">
        <v>0</v>
      </c>
      <c r="E36" s="122">
        <v>100</v>
      </c>
      <c r="F36" s="89">
        <f t="shared" si="1"/>
        <v>100</v>
      </c>
      <c r="G36" s="122">
        <v>100</v>
      </c>
      <c r="H36" s="87">
        <f t="shared" si="2"/>
        <v>0</v>
      </c>
      <c r="I36" s="110">
        <v>50</v>
      </c>
      <c r="J36" s="89">
        <f t="shared" si="3"/>
        <v>50</v>
      </c>
      <c r="K36" s="111">
        <v>50</v>
      </c>
      <c r="L36" s="90">
        <f t="shared" si="4"/>
        <v>0</v>
      </c>
      <c r="M36" s="110">
        <v>100</v>
      </c>
      <c r="N36" s="89">
        <f t="shared" si="0"/>
        <v>100</v>
      </c>
      <c r="O36" s="111">
        <v>100</v>
      </c>
      <c r="P36" s="90">
        <f t="shared" si="9"/>
        <v>0</v>
      </c>
    </row>
    <row r="37" spans="1:16" ht="15" customHeight="1" thickBot="1" x14ac:dyDescent="0.3">
      <c r="A37" s="230" t="s">
        <v>599</v>
      </c>
      <c r="B37" s="231"/>
      <c r="C37" s="232"/>
      <c r="D37" s="91">
        <f>(D22+D23+D24+D25+D26+D27+D28+D29+D30+D31+D32+D33+D34+D35+D36)</f>
        <v>3956</v>
      </c>
      <c r="E37" s="92">
        <f t="shared" ref="E37:P37" si="10">(E22+E23+E24+E25+E26+E27+E28+E29+E30+E31+E32+E33+E34+E35+E36)</f>
        <v>2250</v>
      </c>
      <c r="F37" s="93">
        <f t="shared" si="1"/>
        <v>6206</v>
      </c>
      <c r="G37" s="92">
        <f t="shared" si="10"/>
        <v>2017</v>
      </c>
      <c r="H37" s="94">
        <f t="shared" si="2"/>
        <v>4189</v>
      </c>
      <c r="I37" s="95">
        <f t="shared" si="10"/>
        <v>1600</v>
      </c>
      <c r="J37" s="93">
        <f t="shared" si="3"/>
        <v>5789</v>
      </c>
      <c r="K37" s="92">
        <f t="shared" si="10"/>
        <v>1692</v>
      </c>
      <c r="L37" s="112">
        <f t="shared" si="4"/>
        <v>4097</v>
      </c>
      <c r="M37" s="95">
        <f t="shared" si="10"/>
        <v>1600</v>
      </c>
      <c r="N37" s="93">
        <f t="shared" si="0"/>
        <v>5697</v>
      </c>
      <c r="O37" s="92">
        <f t="shared" si="10"/>
        <v>1715</v>
      </c>
      <c r="P37" s="96">
        <f t="shared" si="10"/>
        <v>3982</v>
      </c>
    </row>
    <row r="38" spans="1:16" ht="15" customHeight="1" x14ac:dyDescent="0.25">
      <c r="A38" s="98">
        <v>1</v>
      </c>
      <c r="B38" s="114" t="s">
        <v>289</v>
      </c>
      <c r="C38" s="78" t="s">
        <v>290</v>
      </c>
      <c r="D38" s="115">
        <v>3162</v>
      </c>
      <c r="E38" s="101">
        <v>150</v>
      </c>
      <c r="F38" s="101">
        <f t="shared" si="1"/>
        <v>3312</v>
      </c>
      <c r="G38" s="101">
        <v>139</v>
      </c>
      <c r="H38" s="77">
        <f t="shared" si="2"/>
        <v>3173</v>
      </c>
      <c r="I38" s="123">
        <v>1350</v>
      </c>
      <c r="J38" s="101">
        <f t="shared" si="3"/>
        <v>4523</v>
      </c>
      <c r="K38" s="124">
        <v>813</v>
      </c>
      <c r="L38" s="102">
        <f t="shared" si="4"/>
        <v>3710</v>
      </c>
      <c r="M38" s="99">
        <v>950</v>
      </c>
      <c r="N38" s="101">
        <f t="shared" ref="N38:N69" si="11">(L38+M38)</f>
        <v>4660</v>
      </c>
      <c r="O38" s="100">
        <v>1259</v>
      </c>
      <c r="P38" s="102">
        <f t="shared" ref="P38:P43" si="12">(N38-O38)</f>
        <v>3401</v>
      </c>
    </row>
    <row r="39" spans="1:16" ht="15" customHeight="1" x14ac:dyDescent="0.25">
      <c r="A39" s="125">
        <v>2</v>
      </c>
      <c r="B39" s="104" t="s">
        <v>291</v>
      </c>
      <c r="C39" s="86" t="s">
        <v>292</v>
      </c>
      <c r="D39" s="82">
        <v>0</v>
      </c>
      <c r="E39" s="83">
        <v>0</v>
      </c>
      <c r="F39" s="83">
        <f t="shared" si="1"/>
        <v>0</v>
      </c>
      <c r="G39" s="83">
        <v>0</v>
      </c>
      <c r="H39" s="85">
        <f t="shared" si="2"/>
        <v>0</v>
      </c>
      <c r="I39" s="82">
        <v>0</v>
      </c>
      <c r="J39" s="83">
        <f t="shared" si="3"/>
        <v>0</v>
      </c>
      <c r="K39" s="83">
        <v>0</v>
      </c>
      <c r="L39" s="84">
        <f t="shared" si="4"/>
        <v>0</v>
      </c>
      <c r="M39" s="82">
        <v>0</v>
      </c>
      <c r="N39" s="83">
        <f t="shared" si="11"/>
        <v>0</v>
      </c>
      <c r="O39" s="83">
        <v>0</v>
      </c>
      <c r="P39" s="84">
        <f t="shared" si="12"/>
        <v>0</v>
      </c>
    </row>
    <row r="40" spans="1:16" ht="15" customHeight="1" x14ac:dyDescent="0.25">
      <c r="A40" s="125">
        <v>3</v>
      </c>
      <c r="B40" s="104" t="s">
        <v>293</v>
      </c>
      <c r="C40" s="86" t="s">
        <v>294</v>
      </c>
      <c r="D40" s="82">
        <v>0</v>
      </c>
      <c r="E40" s="83">
        <v>0</v>
      </c>
      <c r="F40" s="83">
        <f t="shared" si="1"/>
        <v>0</v>
      </c>
      <c r="G40" s="83">
        <v>0</v>
      </c>
      <c r="H40" s="85">
        <f t="shared" si="2"/>
        <v>0</v>
      </c>
      <c r="I40" s="82">
        <v>0</v>
      </c>
      <c r="J40" s="83">
        <f t="shared" si="3"/>
        <v>0</v>
      </c>
      <c r="K40" s="83">
        <v>0</v>
      </c>
      <c r="L40" s="84">
        <f t="shared" si="4"/>
        <v>0</v>
      </c>
      <c r="M40" s="82">
        <v>0</v>
      </c>
      <c r="N40" s="83">
        <f t="shared" si="11"/>
        <v>0</v>
      </c>
      <c r="O40" s="83">
        <v>0</v>
      </c>
      <c r="P40" s="84">
        <f t="shared" si="12"/>
        <v>0</v>
      </c>
    </row>
    <row r="41" spans="1:16" ht="15" customHeight="1" x14ac:dyDescent="0.25">
      <c r="A41" s="125">
        <v>4</v>
      </c>
      <c r="B41" s="104" t="s">
        <v>295</v>
      </c>
      <c r="C41" s="86" t="s">
        <v>296</v>
      </c>
      <c r="D41" s="82">
        <v>0</v>
      </c>
      <c r="E41" s="83">
        <v>0</v>
      </c>
      <c r="F41" s="83">
        <f t="shared" si="1"/>
        <v>0</v>
      </c>
      <c r="G41" s="83">
        <v>0</v>
      </c>
      <c r="H41" s="85">
        <f t="shared" si="2"/>
        <v>0</v>
      </c>
      <c r="I41" s="82">
        <v>0</v>
      </c>
      <c r="J41" s="83">
        <f t="shared" si="3"/>
        <v>0</v>
      </c>
      <c r="K41" s="83">
        <v>0</v>
      </c>
      <c r="L41" s="84">
        <f t="shared" si="4"/>
        <v>0</v>
      </c>
      <c r="M41" s="82">
        <v>0</v>
      </c>
      <c r="N41" s="83">
        <f t="shared" si="11"/>
        <v>0</v>
      </c>
      <c r="O41" s="83">
        <v>0</v>
      </c>
      <c r="P41" s="84">
        <f t="shared" si="12"/>
        <v>0</v>
      </c>
    </row>
    <row r="42" spans="1:16" ht="15" customHeight="1" x14ac:dyDescent="0.25">
      <c r="A42" s="125">
        <v>5</v>
      </c>
      <c r="B42" s="104" t="s">
        <v>297</v>
      </c>
      <c r="C42" s="86" t="s">
        <v>298</v>
      </c>
      <c r="D42" s="82">
        <v>27</v>
      </c>
      <c r="E42" s="83">
        <v>200</v>
      </c>
      <c r="F42" s="83">
        <f t="shared" si="1"/>
        <v>227</v>
      </c>
      <c r="G42" s="83">
        <v>200</v>
      </c>
      <c r="H42" s="85">
        <f t="shared" si="2"/>
        <v>27</v>
      </c>
      <c r="I42" s="82">
        <v>150</v>
      </c>
      <c r="J42" s="83">
        <f t="shared" si="3"/>
        <v>177</v>
      </c>
      <c r="K42" s="83">
        <v>150</v>
      </c>
      <c r="L42" s="84">
        <f t="shared" si="4"/>
        <v>27</v>
      </c>
      <c r="M42" s="82">
        <v>150</v>
      </c>
      <c r="N42" s="83">
        <f t="shared" si="11"/>
        <v>177</v>
      </c>
      <c r="O42" s="83">
        <v>150</v>
      </c>
      <c r="P42" s="84">
        <f t="shared" si="12"/>
        <v>27</v>
      </c>
    </row>
    <row r="43" spans="1:16" ht="15" customHeight="1" thickBot="1" x14ac:dyDescent="0.3">
      <c r="A43" s="126">
        <v>6</v>
      </c>
      <c r="B43" s="108" t="s">
        <v>299</v>
      </c>
      <c r="C43" s="109" t="s">
        <v>300</v>
      </c>
      <c r="D43" s="88">
        <v>52</v>
      </c>
      <c r="E43" s="89">
        <v>0</v>
      </c>
      <c r="F43" s="89">
        <f t="shared" si="1"/>
        <v>52</v>
      </c>
      <c r="G43" s="89">
        <v>0</v>
      </c>
      <c r="H43" s="87">
        <f t="shared" si="2"/>
        <v>52</v>
      </c>
      <c r="I43" s="88">
        <v>0</v>
      </c>
      <c r="J43" s="89">
        <f t="shared" si="3"/>
        <v>52</v>
      </c>
      <c r="K43" s="89">
        <v>0</v>
      </c>
      <c r="L43" s="90">
        <f t="shared" si="4"/>
        <v>52</v>
      </c>
      <c r="M43" s="88">
        <v>0</v>
      </c>
      <c r="N43" s="89">
        <f t="shared" si="11"/>
        <v>52</v>
      </c>
      <c r="O43" s="89">
        <v>0</v>
      </c>
      <c r="P43" s="90">
        <f t="shared" si="12"/>
        <v>52</v>
      </c>
    </row>
    <row r="44" spans="1:16" ht="15" customHeight="1" thickBot="1" x14ac:dyDescent="0.3">
      <c r="A44" s="236" t="s">
        <v>600</v>
      </c>
      <c r="B44" s="237"/>
      <c r="C44" s="238"/>
      <c r="D44" s="91">
        <f>SUM(D38:D43)</f>
        <v>3241</v>
      </c>
      <c r="E44" s="92">
        <f>SUM(E38:E43)</f>
        <v>350</v>
      </c>
      <c r="F44" s="93">
        <f t="shared" si="1"/>
        <v>3591</v>
      </c>
      <c r="G44" s="92">
        <f t="shared" ref="G44:P44" si="13">SUM(G38:G43)</f>
        <v>339</v>
      </c>
      <c r="H44" s="94">
        <f t="shared" si="2"/>
        <v>3252</v>
      </c>
      <c r="I44" s="95">
        <f t="shared" si="13"/>
        <v>1500</v>
      </c>
      <c r="J44" s="93">
        <f t="shared" si="3"/>
        <v>4752</v>
      </c>
      <c r="K44" s="92">
        <f t="shared" si="13"/>
        <v>963</v>
      </c>
      <c r="L44" s="112">
        <f t="shared" si="4"/>
        <v>3789</v>
      </c>
      <c r="M44" s="95">
        <f t="shared" si="13"/>
        <v>1100</v>
      </c>
      <c r="N44" s="93">
        <f t="shared" si="11"/>
        <v>4889</v>
      </c>
      <c r="O44" s="92">
        <f t="shared" si="13"/>
        <v>1409</v>
      </c>
      <c r="P44" s="96">
        <f t="shared" si="13"/>
        <v>3480</v>
      </c>
    </row>
    <row r="45" spans="1:16" ht="15" customHeight="1" x14ac:dyDescent="0.25">
      <c r="A45" s="83">
        <v>1</v>
      </c>
      <c r="B45" s="114" t="s">
        <v>301</v>
      </c>
      <c r="C45" s="70" t="s">
        <v>302</v>
      </c>
      <c r="D45" s="115">
        <v>0</v>
      </c>
      <c r="E45" s="101">
        <v>250</v>
      </c>
      <c r="F45" s="101">
        <f t="shared" si="1"/>
        <v>250</v>
      </c>
      <c r="G45" s="101">
        <v>250</v>
      </c>
      <c r="H45" s="77">
        <f t="shared" si="2"/>
        <v>0</v>
      </c>
      <c r="I45" s="115">
        <v>800</v>
      </c>
      <c r="J45" s="101">
        <f t="shared" si="3"/>
        <v>800</v>
      </c>
      <c r="K45" s="101">
        <v>800</v>
      </c>
      <c r="L45" s="102">
        <f t="shared" si="4"/>
        <v>0</v>
      </c>
      <c r="M45" s="115">
        <v>300</v>
      </c>
      <c r="N45" s="101">
        <f t="shared" si="11"/>
        <v>300</v>
      </c>
      <c r="O45" s="101">
        <v>300</v>
      </c>
      <c r="P45" s="102">
        <f t="shared" ref="P45:P53" si="14">(N45-O45)</f>
        <v>0</v>
      </c>
    </row>
    <row r="46" spans="1:16" ht="15" customHeight="1" x14ac:dyDescent="0.25">
      <c r="A46" s="127">
        <v>2</v>
      </c>
      <c r="B46" s="104" t="s">
        <v>303</v>
      </c>
      <c r="C46" s="42" t="s">
        <v>304</v>
      </c>
      <c r="D46" s="82">
        <v>86</v>
      </c>
      <c r="E46" s="83">
        <v>350</v>
      </c>
      <c r="F46" s="83">
        <f t="shared" si="1"/>
        <v>436</v>
      </c>
      <c r="G46" s="83">
        <v>350</v>
      </c>
      <c r="H46" s="85">
        <f t="shared" si="2"/>
        <v>86</v>
      </c>
      <c r="I46" s="82">
        <v>300</v>
      </c>
      <c r="J46" s="83">
        <f t="shared" si="3"/>
        <v>386</v>
      </c>
      <c r="K46" s="83">
        <v>300</v>
      </c>
      <c r="L46" s="84">
        <f t="shared" si="4"/>
        <v>86</v>
      </c>
      <c r="M46" s="82">
        <v>350</v>
      </c>
      <c r="N46" s="83">
        <f t="shared" si="11"/>
        <v>436</v>
      </c>
      <c r="O46" s="83">
        <v>350</v>
      </c>
      <c r="P46" s="84">
        <f t="shared" si="14"/>
        <v>86</v>
      </c>
    </row>
    <row r="47" spans="1:16" ht="15" customHeight="1" x14ac:dyDescent="0.25">
      <c r="A47" s="127">
        <v>3</v>
      </c>
      <c r="B47" s="104" t="s">
        <v>305</v>
      </c>
      <c r="C47" s="42" t="s">
        <v>306</v>
      </c>
      <c r="D47" s="82">
        <v>4</v>
      </c>
      <c r="E47" s="83">
        <v>100</v>
      </c>
      <c r="F47" s="83">
        <f t="shared" si="1"/>
        <v>104</v>
      </c>
      <c r="G47" s="83">
        <v>100</v>
      </c>
      <c r="H47" s="85">
        <f t="shared" si="2"/>
        <v>4</v>
      </c>
      <c r="I47" s="82">
        <v>0</v>
      </c>
      <c r="J47" s="83">
        <f t="shared" si="3"/>
        <v>4</v>
      </c>
      <c r="K47" s="83">
        <v>0</v>
      </c>
      <c r="L47" s="84">
        <f t="shared" si="4"/>
        <v>4</v>
      </c>
      <c r="M47" s="82">
        <v>100</v>
      </c>
      <c r="N47" s="83">
        <f t="shared" si="11"/>
        <v>104</v>
      </c>
      <c r="O47" s="83">
        <v>100</v>
      </c>
      <c r="P47" s="84">
        <f t="shared" si="14"/>
        <v>4</v>
      </c>
    </row>
    <row r="48" spans="1:16" ht="15" customHeight="1" x14ac:dyDescent="0.25">
      <c r="A48" s="127">
        <v>4</v>
      </c>
      <c r="B48" s="104" t="s">
        <v>307</v>
      </c>
      <c r="C48" s="42" t="s">
        <v>308</v>
      </c>
      <c r="D48" s="82">
        <v>74</v>
      </c>
      <c r="E48" s="83">
        <v>0</v>
      </c>
      <c r="F48" s="83">
        <f t="shared" si="1"/>
        <v>74</v>
      </c>
      <c r="G48" s="83">
        <v>0</v>
      </c>
      <c r="H48" s="85">
        <f t="shared" si="2"/>
        <v>74</v>
      </c>
      <c r="I48" s="82">
        <v>0</v>
      </c>
      <c r="J48" s="83">
        <f t="shared" si="3"/>
        <v>74</v>
      </c>
      <c r="K48" s="83">
        <v>0</v>
      </c>
      <c r="L48" s="84">
        <f t="shared" si="4"/>
        <v>74</v>
      </c>
      <c r="M48" s="82">
        <v>0</v>
      </c>
      <c r="N48" s="83">
        <f t="shared" si="11"/>
        <v>74</v>
      </c>
      <c r="O48" s="83">
        <v>0</v>
      </c>
      <c r="P48" s="84">
        <f t="shared" si="14"/>
        <v>74</v>
      </c>
    </row>
    <row r="49" spans="1:16" ht="15" customHeight="1" x14ac:dyDescent="0.25">
      <c r="A49" s="127">
        <v>5</v>
      </c>
      <c r="B49" s="104" t="s">
        <v>309</v>
      </c>
      <c r="C49" s="42" t="s">
        <v>310</v>
      </c>
      <c r="D49" s="82">
        <v>60</v>
      </c>
      <c r="E49" s="83">
        <v>50</v>
      </c>
      <c r="F49" s="83">
        <f t="shared" si="1"/>
        <v>110</v>
      </c>
      <c r="G49" s="83">
        <v>50</v>
      </c>
      <c r="H49" s="85">
        <f t="shared" si="2"/>
        <v>60</v>
      </c>
      <c r="I49" s="82">
        <v>100</v>
      </c>
      <c r="J49" s="83">
        <f t="shared" si="3"/>
        <v>160</v>
      </c>
      <c r="K49" s="83">
        <v>100</v>
      </c>
      <c r="L49" s="84">
        <f t="shared" si="4"/>
        <v>60</v>
      </c>
      <c r="M49" s="82">
        <v>50</v>
      </c>
      <c r="N49" s="83">
        <f t="shared" si="11"/>
        <v>110</v>
      </c>
      <c r="O49" s="83">
        <v>50</v>
      </c>
      <c r="P49" s="84">
        <f t="shared" si="14"/>
        <v>60</v>
      </c>
    </row>
    <row r="50" spans="1:16" ht="15" customHeight="1" x14ac:dyDescent="0.25">
      <c r="A50" s="127">
        <v>6</v>
      </c>
      <c r="B50" s="104" t="s">
        <v>311</v>
      </c>
      <c r="C50" s="42" t="s">
        <v>312</v>
      </c>
      <c r="D50" s="82">
        <v>45</v>
      </c>
      <c r="E50" s="83">
        <v>50</v>
      </c>
      <c r="F50" s="83">
        <f t="shared" si="1"/>
        <v>95</v>
      </c>
      <c r="G50" s="83">
        <v>50</v>
      </c>
      <c r="H50" s="85">
        <f t="shared" si="2"/>
        <v>45</v>
      </c>
      <c r="I50" s="82">
        <v>100</v>
      </c>
      <c r="J50" s="83">
        <f t="shared" si="3"/>
        <v>145</v>
      </c>
      <c r="K50" s="83">
        <v>100</v>
      </c>
      <c r="L50" s="84">
        <f t="shared" si="4"/>
        <v>45</v>
      </c>
      <c r="M50" s="82">
        <v>50</v>
      </c>
      <c r="N50" s="83">
        <f t="shared" si="11"/>
        <v>95</v>
      </c>
      <c r="O50" s="83">
        <v>50</v>
      </c>
      <c r="P50" s="84">
        <f t="shared" si="14"/>
        <v>45</v>
      </c>
    </row>
    <row r="51" spans="1:16" ht="15" customHeight="1" x14ac:dyDescent="0.25">
      <c r="A51" s="127">
        <v>7</v>
      </c>
      <c r="B51" s="104" t="s">
        <v>313</v>
      </c>
      <c r="C51" s="42" t="s">
        <v>314</v>
      </c>
      <c r="D51" s="82">
        <v>169</v>
      </c>
      <c r="E51" s="83">
        <v>500</v>
      </c>
      <c r="F51" s="83">
        <f t="shared" si="1"/>
        <v>669</v>
      </c>
      <c r="G51" s="83">
        <v>500</v>
      </c>
      <c r="H51" s="85">
        <f t="shared" si="2"/>
        <v>169</v>
      </c>
      <c r="I51" s="82">
        <v>0</v>
      </c>
      <c r="J51" s="83">
        <f t="shared" si="3"/>
        <v>169</v>
      </c>
      <c r="K51" s="83">
        <v>0</v>
      </c>
      <c r="L51" s="84">
        <f t="shared" si="4"/>
        <v>169</v>
      </c>
      <c r="M51" s="82">
        <v>450</v>
      </c>
      <c r="N51" s="83">
        <f t="shared" si="11"/>
        <v>619</v>
      </c>
      <c r="O51" s="83">
        <v>450</v>
      </c>
      <c r="P51" s="84">
        <f t="shared" si="14"/>
        <v>169</v>
      </c>
    </row>
    <row r="52" spans="1:16" ht="15" customHeight="1" x14ac:dyDescent="0.25">
      <c r="A52" s="127">
        <v>8</v>
      </c>
      <c r="B52" s="128" t="s">
        <v>315</v>
      </c>
      <c r="C52" s="47" t="s">
        <v>316</v>
      </c>
      <c r="D52" s="82">
        <v>0</v>
      </c>
      <c r="E52" s="83">
        <v>0</v>
      </c>
      <c r="F52" s="83">
        <f t="shared" si="1"/>
        <v>0</v>
      </c>
      <c r="G52" s="83">
        <v>0</v>
      </c>
      <c r="H52" s="85">
        <f t="shared" si="2"/>
        <v>0</v>
      </c>
      <c r="I52" s="82">
        <v>0</v>
      </c>
      <c r="J52" s="83">
        <f t="shared" si="3"/>
        <v>0</v>
      </c>
      <c r="K52" s="83">
        <v>0</v>
      </c>
      <c r="L52" s="84">
        <f t="shared" si="4"/>
        <v>0</v>
      </c>
      <c r="M52" s="82">
        <v>0</v>
      </c>
      <c r="N52" s="83">
        <f t="shared" si="11"/>
        <v>0</v>
      </c>
      <c r="O52" s="83">
        <v>0</v>
      </c>
      <c r="P52" s="84">
        <f t="shared" si="14"/>
        <v>0</v>
      </c>
    </row>
    <row r="53" spans="1:16" ht="15" customHeight="1" thickBot="1" x14ac:dyDescent="0.3">
      <c r="A53" s="129">
        <v>9</v>
      </c>
      <c r="B53" s="72" t="s">
        <v>317</v>
      </c>
      <c r="C53" s="145" t="s">
        <v>318</v>
      </c>
      <c r="D53" s="88">
        <v>39</v>
      </c>
      <c r="E53" s="89">
        <v>0</v>
      </c>
      <c r="F53" s="89">
        <f t="shared" si="1"/>
        <v>39</v>
      </c>
      <c r="G53" s="89">
        <v>0</v>
      </c>
      <c r="H53" s="87">
        <f t="shared" si="2"/>
        <v>39</v>
      </c>
      <c r="I53" s="88">
        <v>0</v>
      </c>
      <c r="J53" s="89">
        <f t="shared" si="3"/>
        <v>39</v>
      </c>
      <c r="K53" s="89">
        <v>0</v>
      </c>
      <c r="L53" s="90">
        <f t="shared" si="4"/>
        <v>39</v>
      </c>
      <c r="M53" s="88">
        <v>0</v>
      </c>
      <c r="N53" s="89">
        <f t="shared" si="11"/>
        <v>39</v>
      </c>
      <c r="O53" s="89">
        <v>0</v>
      </c>
      <c r="P53" s="90">
        <f t="shared" si="14"/>
        <v>39</v>
      </c>
    </row>
    <row r="54" spans="1:16" ht="15" customHeight="1" thickBot="1" x14ac:dyDescent="0.3">
      <c r="A54" s="230" t="s">
        <v>601</v>
      </c>
      <c r="B54" s="231"/>
      <c r="C54" s="232"/>
      <c r="D54" s="95">
        <f t="shared" ref="D54:P54" si="15">(D45+D46+D47+D48+D49+D50+D51+D52)</f>
        <v>438</v>
      </c>
      <c r="E54" s="92">
        <f t="shared" si="15"/>
        <v>1300</v>
      </c>
      <c r="F54" s="93">
        <f t="shared" si="1"/>
        <v>1738</v>
      </c>
      <c r="G54" s="92">
        <f t="shared" si="15"/>
        <v>1300</v>
      </c>
      <c r="H54" s="94">
        <f t="shared" si="2"/>
        <v>438</v>
      </c>
      <c r="I54" s="95">
        <f t="shared" si="15"/>
        <v>1300</v>
      </c>
      <c r="J54" s="93">
        <f t="shared" si="3"/>
        <v>1738</v>
      </c>
      <c r="K54" s="92">
        <f t="shared" si="15"/>
        <v>1300</v>
      </c>
      <c r="L54" s="112">
        <f t="shared" si="4"/>
        <v>438</v>
      </c>
      <c r="M54" s="95">
        <f t="shared" si="15"/>
        <v>1300</v>
      </c>
      <c r="N54" s="93">
        <f t="shared" si="11"/>
        <v>1738</v>
      </c>
      <c r="O54" s="92">
        <f t="shared" si="15"/>
        <v>1300</v>
      </c>
      <c r="P54" s="96">
        <f t="shared" si="15"/>
        <v>438</v>
      </c>
    </row>
    <row r="55" spans="1:16" ht="15" customHeight="1" x14ac:dyDescent="0.25">
      <c r="A55" s="130">
        <v>1</v>
      </c>
      <c r="B55" s="98" t="s">
        <v>319</v>
      </c>
      <c r="C55" s="70" t="s">
        <v>320</v>
      </c>
      <c r="D55" s="99">
        <v>7</v>
      </c>
      <c r="E55" s="100">
        <v>100</v>
      </c>
      <c r="F55" s="101">
        <f t="shared" si="1"/>
        <v>107</v>
      </c>
      <c r="G55" s="100">
        <v>100</v>
      </c>
      <c r="H55" s="77">
        <f t="shared" si="2"/>
        <v>7</v>
      </c>
      <c r="I55" s="99">
        <v>50</v>
      </c>
      <c r="J55" s="101">
        <f t="shared" si="3"/>
        <v>57</v>
      </c>
      <c r="K55" s="100">
        <v>50</v>
      </c>
      <c r="L55" s="102">
        <f t="shared" si="4"/>
        <v>7</v>
      </c>
      <c r="M55" s="99">
        <v>0</v>
      </c>
      <c r="N55" s="101">
        <f t="shared" si="11"/>
        <v>7</v>
      </c>
      <c r="O55" s="100">
        <v>0</v>
      </c>
      <c r="P55" s="102">
        <f t="shared" ref="P55:P58" si="16">(N55-O55)</f>
        <v>7</v>
      </c>
    </row>
    <row r="56" spans="1:16" ht="15" customHeight="1" x14ac:dyDescent="0.25">
      <c r="A56" s="103">
        <v>2</v>
      </c>
      <c r="B56" s="104" t="s">
        <v>321</v>
      </c>
      <c r="C56" s="42" t="s">
        <v>322</v>
      </c>
      <c r="D56" s="105">
        <v>0</v>
      </c>
      <c r="E56" s="106">
        <v>0</v>
      </c>
      <c r="F56" s="83">
        <f t="shared" si="1"/>
        <v>0</v>
      </c>
      <c r="G56" s="106">
        <v>0</v>
      </c>
      <c r="H56" s="85">
        <f t="shared" si="2"/>
        <v>0</v>
      </c>
      <c r="I56" s="105">
        <v>0</v>
      </c>
      <c r="J56" s="83">
        <f t="shared" si="3"/>
        <v>0</v>
      </c>
      <c r="K56" s="106">
        <v>0</v>
      </c>
      <c r="L56" s="84">
        <f t="shared" si="4"/>
        <v>0</v>
      </c>
      <c r="M56" s="105">
        <v>150</v>
      </c>
      <c r="N56" s="83">
        <f t="shared" si="11"/>
        <v>150</v>
      </c>
      <c r="O56" s="106">
        <v>150</v>
      </c>
      <c r="P56" s="84">
        <f t="shared" si="16"/>
        <v>0</v>
      </c>
    </row>
    <row r="57" spans="1:16" ht="15" customHeight="1" x14ac:dyDescent="0.25">
      <c r="A57" s="103">
        <v>3</v>
      </c>
      <c r="B57" s="104" t="s">
        <v>323</v>
      </c>
      <c r="C57" s="42" t="s">
        <v>324</v>
      </c>
      <c r="D57" s="105">
        <v>0</v>
      </c>
      <c r="E57" s="106">
        <v>50</v>
      </c>
      <c r="F57" s="83">
        <f t="shared" si="1"/>
        <v>50</v>
      </c>
      <c r="G57" s="106">
        <v>50</v>
      </c>
      <c r="H57" s="85">
        <f t="shared" si="2"/>
        <v>0</v>
      </c>
      <c r="I57" s="105">
        <v>50</v>
      </c>
      <c r="J57" s="83">
        <f t="shared" si="3"/>
        <v>50</v>
      </c>
      <c r="K57" s="106">
        <v>50</v>
      </c>
      <c r="L57" s="84">
        <f t="shared" si="4"/>
        <v>0</v>
      </c>
      <c r="M57" s="105">
        <v>50</v>
      </c>
      <c r="N57" s="83">
        <f t="shared" si="11"/>
        <v>50</v>
      </c>
      <c r="O57" s="106">
        <v>50</v>
      </c>
      <c r="P57" s="84">
        <f t="shared" si="16"/>
        <v>0</v>
      </c>
    </row>
    <row r="58" spans="1:16" ht="15" customHeight="1" thickBot="1" x14ac:dyDescent="0.3">
      <c r="A58" s="107">
        <v>4</v>
      </c>
      <c r="B58" s="108" t="s">
        <v>325</v>
      </c>
      <c r="C58" s="47" t="s">
        <v>326</v>
      </c>
      <c r="D58" s="110">
        <v>0</v>
      </c>
      <c r="E58" s="111">
        <v>0</v>
      </c>
      <c r="F58" s="89">
        <f t="shared" si="1"/>
        <v>0</v>
      </c>
      <c r="G58" s="111">
        <v>0</v>
      </c>
      <c r="H58" s="87">
        <f t="shared" si="2"/>
        <v>0</v>
      </c>
      <c r="I58" s="110">
        <v>0</v>
      </c>
      <c r="J58" s="89">
        <f t="shared" si="3"/>
        <v>0</v>
      </c>
      <c r="K58" s="111">
        <v>0</v>
      </c>
      <c r="L58" s="90">
        <f t="shared" si="4"/>
        <v>0</v>
      </c>
      <c r="M58" s="110">
        <v>0</v>
      </c>
      <c r="N58" s="89">
        <f t="shared" si="11"/>
        <v>0</v>
      </c>
      <c r="O58" s="111">
        <v>0</v>
      </c>
      <c r="P58" s="90">
        <f t="shared" si="16"/>
        <v>0</v>
      </c>
    </row>
    <row r="59" spans="1:16" ht="15" customHeight="1" thickBot="1" x14ac:dyDescent="0.3">
      <c r="A59" s="230" t="s">
        <v>602</v>
      </c>
      <c r="B59" s="231"/>
      <c r="C59" s="232"/>
      <c r="D59" s="91">
        <f>(D55+D56+D57+D58)</f>
        <v>7</v>
      </c>
      <c r="E59" s="92">
        <f t="shared" ref="E59:P59" si="17">(E55+E56+E57+E58)</f>
        <v>150</v>
      </c>
      <c r="F59" s="93">
        <f t="shared" si="1"/>
        <v>157</v>
      </c>
      <c r="G59" s="92">
        <f t="shared" si="17"/>
        <v>150</v>
      </c>
      <c r="H59" s="94">
        <f t="shared" si="2"/>
        <v>7</v>
      </c>
      <c r="I59" s="95">
        <f t="shared" si="17"/>
        <v>100</v>
      </c>
      <c r="J59" s="93">
        <f t="shared" si="3"/>
        <v>107</v>
      </c>
      <c r="K59" s="92">
        <f t="shared" si="17"/>
        <v>100</v>
      </c>
      <c r="L59" s="112">
        <f t="shared" si="4"/>
        <v>7</v>
      </c>
      <c r="M59" s="95">
        <f>(M55+M56+M57+M58)</f>
        <v>200</v>
      </c>
      <c r="N59" s="93">
        <f t="shared" si="11"/>
        <v>207</v>
      </c>
      <c r="O59" s="92">
        <f t="shared" si="17"/>
        <v>200</v>
      </c>
      <c r="P59" s="96">
        <f t="shared" si="17"/>
        <v>7</v>
      </c>
    </row>
    <row r="60" spans="1:16" ht="15" customHeight="1" x14ac:dyDescent="0.25">
      <c r="A60" s="113">
        <v>1</v>
      </c>
      <c r="B60" s="114" t="s">
        <v>327</v>
      </c>
      <c r="C60" s="144" t="s">
        <v>328</v>
      </c>
      <c r="D60" s="99">
        <v>0</v>
      </c>
      <c r="E60" s="100">
        <v>50</v>
      </c>
      <c r="F60" s="101">
        <f t="shared" si="1"/>
        <v>50</v>
      </c>
      <c r="G60" s="100">
        <v>50</v>
      </c>
      <c r="H60" s="77">
        <f t="shared" si="2"/>
        <v>0</v>
      </c>
      <c r="I60" s="99">
        <v>0</v>
      </c>
      <c r="J60" s="101">
        <f t="shared" si="3"/>
        <v>0</v>
      </c>
      <c r="K60" s="100">
        <v>0</v>
      </c>
      <c r="L60" s="102">
        <f t="shared" si="4"/>
        <v>0</v>
      </c>
      <c r="M60" s="99">
        <v>0</v>
      </c>
      <c r="N60" s="101">
        <f t="shared" si="11"/>
        <v>0</v>
      </c>
      <c r="O60" s="100">
        <v>0</v>
      </c>
      <c r="P60" s="102">
        <f t="shared" ref="P60:P79" si="18">(N60-O60)</f>
        <v>0</v>
      </c>
    </row>
    <row r="61" spans="1:16" ht="15" customHeight="1" x14ac:dyDescent="0.25">
      <c r="A61" s="103">
        <v>2</v>
      </c>
      <c r="B61" s="104" t="s">
        <v>329</v>
      </c>
      <c r="C61" s="42" t="s">
        <v>330</v>
      </c>
      <c r="D61" s="105">
        <v>189</v>
      </c>
      <c r="E61" s="106">
        <v>100</v>
      </c>
      <c r="F61" s="83">
        <f t="shared" si="1"/>
        <v>289</v>
      </c>
      <c r="G61" s="106">
        <v>78</v>
      </c>
      <c r="H61" s="85">
        <f t="shared" si="2"/>
        <v>211</v>
      </c>
      <c r="I61" s="105">
        <v>0</v>
      </c>
      <c r="J61" s="83">
        <f t="shared" si="3"/>
        <v>211</v>
      </c>
      <c r="K61" s="106">
        <v>0</v>
      </c>
      <c r="L61" s="84">
        <f t="shared" si="4"/>
        <v>211</v>
      </c>
      <c r="M61" s="105">
        <v>0</v>
      </c>
      <c r="N61" s="83">
        <f t="shared" si="11"/>
        <v>211</v>
      </c>
      <c r="O61" s="106">
        <v>0</v>
      </c>
      <c r="P61" s="84">
        <f t="shared" si="18"/>
        <v>211</v>
      </c>
    </row>
    <row r="62" spans="1:16" ht="15" customHeight="1" x14ac:dyDescent="0.25">
      <c r="A62" s="103">
        <v>3</v>
      </c>
      <c r="B62" s="104" t="s">
        <v>331</v>
      </c>
      <c r="C62" s="42" t="s">
        <v>332</v>
      </c>
      <c r="D62" s="105">
        <v>603</v>
      </c>
      <c r="E62" s="106">
        <v>0</v>
      </c>
      <c r="F62" s="83">
        <f t="shared" si="1"/>
        <v>603</v>
      </c>
      <c r="G62" s="106">
        <v>25</v>
      </c>
      <c r="H62" s="85">
        <f t="shared" si="2"/>
        <v>578</v>
      </c>
      <c r="I62" s="105">
        <v>50</v>
      </c>
      <c r="J62" s="83">
        <f t="shared" si="3"/>
        <v>628</v>
      </c>
      <c r="K62" s="106">
        <v>50</v>
      </c>
      <c r="L62" s="84">
        <f t="shared" si="4"/>
        <v>578</v>
      </c>
      <c r="M62" s="105">
        <v>400</v>
      </c>
      <c r="N62" s="83">
        <f t="shared" si="11"/>
        <v>978</v>
      </c>
      <c r="O62" s="106">
        <v>400</v>
      </c>
      <c r="P62" s="84">
        <f t="shared" si="18"/>
        <v>578</v>
      </c>
    </row>
    <row r="63" spans="1:16" ht="15" customHeight="1" x14ac:dyDescent="0.25">
      <c r="A63" s="103">
        <v>4</v>
      </c>
      <c r="B63" s="104" t="s">
        <v>333</v>
      </c>
      <c r="C63" s="42" t="s">
        <v>334</v>
      </c>
      <c r="D63" s="105">
        <v>100</v>
      </c>
      <c r="E63" s="106">
        <v>0</v>
      </c>
      <c r="F63" s="83">
        <f t="shared" si="1"/>
        <v>100</v>
      </c>
      <c r="G63" s="106">
        <v>0</v>
      </c>
      <c r="H63" s="85">
        <f t="shared" si="2"/>
        <v>100</v>
      </c>
      <c r="I63" s="105">
        <v>0</v>
      </c>
      <c r="J63" s="83">
        <f t="shared" si="3"/>
        <v>100</v>
      </c>
      <c r="K63" s="106">
        <v>0</v>
      </c>
      <c r="L63" s="84">
        <f t="shared" si="4"/>
        <v>100</v>
      </c>
      <c r="M63" s="105">
        <v>0</v>
      </c>
      <c r="N63" s="83">
        <f t="shared" si="11"/>
        <v>100</v>
      </c>
      <c r="O63" s="106">
        <v>0</v>
      </c>
      <c r="P63" s="84">
        <f t="shared" si="18"/>
        <v>100</v>
      </c>
    </row>
    <row r="64" spans="1:16" ht="15" customHeight="1" x14ac:dyDescent="0.25">
      <c r="A64" s="103">
        <v>5</v>
      </c>
      <c r="B64" s="104" t="s">
        <v>335</v>
      </c>
      <c r="C64" s="42" t="s">
        <v>336</v>
      </c>
      <c r="D64" s="105">
        <v>88</v>
      </c>
      <c r="E64" s="106">
        <v>50</v>
      </c>
      <c r="F64" s="83">
        <f t="shared" si="1"/>
        <v>138</v>
      </c>
      <c r="G64" s="106">
        <v>50</v>
      </c>
      <c r="H64" s="85">
        <f t="shared" si="2"/>
        <v>88</v>
      </c>
      <c r="I64" s="105">
        <v>250</v>
      </c>
      <c r="J64" s="83">
        <f t="shared" si="3"/>
        <v>338</v>
      </c>
      <c r="K64" s="106">
        <v>250</v>
      </c>
      <c r="L64" s="84">
        <f t="shared" si="4"/>
        <v>88</v>
      </c>
      <c r="M64" s="105">
        <v>34</v>
      </c>
      <c r="N64" s="83">
        <f t="shared" si="11"/>
        <v>122</v>
      </c>
      <c r="O64" s="106">
        <v>34</v>
      </c>
      <c r="P64" s="84">
        <f t="shared" si="18"/>
        <v>88</v>
      </c>
    </row>
    <row r="65" spans="1:16" ht="15" customHeight="1" x14ac:dyDescent="0.25">
      <c r="A65" s="103">
        <v>6</v>
      </c>
      <c r="B65" s="104" t="s">
        <v>337</v>
      </c>
      <c r="C65" s="42" t="s">
        <v>338</v>
      </c>
      <c r="D65" s="105">
        <v>50</v>
      </c>
      <c r="E65" s="106">
        <v>100</v>
      </c>
      <c r="F65" s="83">
        <f t="shared" si="1"/>
        <v>150</v>
      </c>
      <c r="G65" s="106">
        <v>100</v>
      </c>
      <c r="H65" s="85">
        <f t="shared" si="2"/>
        <v>50</v>
      </c>
      <c r="I65" s="105">
        <v>0</v>
      </c>
      <c r="J65" s="83">
        <f t="shared" si="3"/>
        <v>50</v>
      </c>
      <c r="K65" s="106">
        <v>0</v>
      </c>
      <c r="L65" s="84">
        <f t="shared" si="4"/>
        <v>50</v>
      </c>
      <c r="M65" s="105">
        <v>0</v>
      </c>
      <c r="N65" s="83">
        <f t="shared" si="11"/>
        <v>50</v>
      </c>
      <c r="O65" s="106">
        <v>0</v>
      </c>
      <c r="P65" s="84">
        <f t="shared" si="18"/>
        <v>50</v>
      </c>
    </row>
    <row r="66" spans="1:16" ht="15" customHeight="1" x14ac:dyDescent="0.25">
      <c r="A66" s="103">
        <v>7</v>
      </c>
      <c r="B66" s="104" t="s">
        <v>339</v>
      </c>
      <c r="C66" s="42" t="s">
        <v>340</v>
      </c>
      <c r="D66" s="105">
        <v>50</v>
      </c>
      <c r="E66" s="106">
        <v>0</v>
      </c>
      <c r="F66" s="83">
        <f t="shared" si="1"/>
        <v>50</v>
      </c>
      <c r="G66" s="106">
        <v>0</v>
      </c>
      <c r="H66" s="85">
        <f t="shared" si="2"/>
        <v>50</v>
      </c>
      <c r="I66" s="105">
        <v>0</v>
      </c>
      <c r="J66" s="83">
        <f t="shared" si="3"/>
        <v>50</v>
      </c>
      <c r="K66" s="106">
        <v>0</v>
      </c>
      <c r="L66" s="84">
        <f t="shared" si="4"/>
        <v>50</v>
      </c>
      <c r="M66" s="105">
        <v>0</v>
      </c>
      <c r="N66" s="83">
        <f t="shared" si="11"/>
        <v>50</v>
      </c>
      <c r="O66" s="106">
        <v>0</v>
      </c>
      <c r="P66" s="84">
        <f t="shared" si="18"/>
        <v>50</v>
      </c>
    </row>
    <row r="67" spans="1:16" ht="15" customHeight="1" x14ac:dyDescent="0.25">
      <c r="A67" s="103">
        <v>8</v>
      </c>
      <c r="B67" s="104" t="s">
        <v>341</v>
      </c>
      <c r="C67" s="42" t="s">
        <v>342</v>
      </c>
      <c r="D67" s="105">
        <v>33</v>
      </c>
      <c r="E67" s="106">
        <v>100</v>
      </c>
      <c r="F67" s="83">
        <f t="shared" si="1"/>
        <v>133</v>
      </c>
      <c r="G67" s="106">
        <v>58</v>
      </c>
      <c r="H67" s="85">
        <f t="shared" si="2"/>
        <v>75</v>
      </c>
      <c r="I67" s="105">
        <v>0</v>
      </c>
      <c r="J67" s="83">
        <f t="shared" si="3"/>
        <v>75</v>
      </c>
      <c r="K67" s="106">
        <v>0</v>
      </c>
      <c r="L67" s="84">
        <f t="shared" si="4"/>
        <v>75</v>
      </c>
      <c r="M67" s="105">
        <v>0</v>
      </c>
      <c r="N67" s="83">
        <f t="shared" si="11"/>
        <v>75</v>
      </c>
      <c r="O67" s="106">
        <v>0</v>
      </c>
      <c r="P67" s="84">
        <f t="shared" si="18"/>
        <v>75</v>
      </c>
    </row>
    <row r="68" spans="1:16" ht="15" customHeight="1" x14ac:dyDescent="0.25">
      <c r="A68" s="103">
        <v>9</v>
      </c>
      <c r="B68" s="104" t="s">
        <v>343</v>
      </c>
      <c r="C68" s="42" t="s">
        <v>344</v>
      </c>
      <c r="D68" s="105">
        <v>34</v>
      </c>
      <c r="E68" s="106">
        <v>0</v>
      </c>
      <c r="F68" s="83">
        <f t="shared" si="1"/>
        <v>34</v>
      </c>
      <c r="G68" s="106">
        <v>0</v>
      </c>
      <c r="H68" s="85">
        <f t="shared" si="2"/>
        <v>34</v>
      </c>
      <c r="I68" s="105">
        <v>0</v>
      </c>
      <c r="J68" s="83">
        <f t="shared" si="3"/>
        <v>34</v>
      </c>
      <c r="K68" s="106">
        <v>0</v>
      </c>
      <c r="L68" s="84">
        <f t="shared" si="4"/>
        <v>34</v>
      </c>
      <c r="M68" s="105">
        <v>0</v>
      </c>
      <c r="N68" s="83">
        <f t="shared" si="11"/>
        <v>34</v>
      </c>
      <c r="O68" s="106">
        <v>0</v>
      </c>
      <c r="P68" s="84">
        <f t="shared" si="18"/>
        <v>34</v>
      </c>
    </row>
    <row r="69" spans="1:16" ht="15" customHeight="1" x14ac:dyDescent="0.25">
      <c r="A69" s="103">
        <v>10</v>
      </c>
      <c r="B69" s="104" t="s">
        <v>345</v>
      </c>
      <c r="C69" s="42" t="s">
        <v>346</v>
      </c>
      <c r="D69" s="105">
        <v>167</v>
      </c>
      <c r="E69" s="106">
        <v>0</v>
      </c>
      <c r="F69" s="83">
        <f t="shared" si="1"/>
        <v>167</v>
      </c>
      <c r="G69" s="106">
        <v>0</v>
      </c>
      <c r="H69" s="85">
        <f t="shared" si="2"/>
        <v>167</v>
      </c>
      <c r="I69" s="105">
        <v>0</v>
      </c>
      <c r="J69" s="83">
        <f t="shared" si="3"/>
        <v>167</v>
      </c>
      <c r="K69" s="106">
        <v>0</v>
      </c>
      <c r="L69" s="84">
        <f t="shared" si="4"/>
        <v>167</v>
      </c>
      <c r="M69" s="105">
        <v>200</v>
      </c>
      <c r="N69" s="83">
        <f t="shared" si="11"/>
        <v>367</v>
      </c>
      <c r="O69" s="106">
        <v>200</v>
      </c>
      <c r="P69" s="84">
        <f t="shared" si="18"/>
        <v>167</v>
      </c>
    </row>
    <row r="70" spans="1:16" ht="15" customHeight="1" x14ac:dyDescent="0.25">
      <c r="A70" s="103">
        <v>11</v>
      </c>
      <c r="B70" s="104" t="s">
        <v>347</v>
      </c>
      <c r="C70" s="42" t="s">
        <v>348</v>
      </c>
      <c r="D70" s="105">
        <v>50</v>
      </c>
      <c r="E70" s="106">
        <v>100</v>
      </c>
      <c r="F70" s="83">
        <f t="shared" si="1"/>
        <v>150</v>
      </c>
      <c r="G70" s="106">
        <v>15</v>
      </c>
      <c r="H70" s="85">
        <f t="shared" si="2"/>
        <v>135</v>
      </c>
      <c r="I70" s="105">
        <v>85</v>
      </c>
      <c r="J70" s="83">
        <f t="shared" si="3"/>
        <v>220</v>
      </c>
      <c r="K70" s="106">
        <v>85</v>
      </c>
      <c r="L70" s="84">
        <f t="shared" si="4"/>
        <v>135</v>
      </c>
      <c r="M70" s="105">
        <v>0</v>
      </c>
      <c r="N70" s="83">
        <f t="shared" ref="N70:N80" si="19">(L70+M70)</f>
        <v>135</v>
      </c>
      <c r="O70" s="106">
        <v>0</v>
      </c>
      <c r="P70" s="84">
        <f t="shared" si="18"/>
        <v>135</v>
      </c>
    </row>
    <row r="71" spans="1:16" ht="15" customHeight="1" x14ac:dyDescent="0.25">
      <c r="A71" s="103">
        <v>12</v>
      </c>
      <c r="B71" s="104" t="s">
        <v>349</v>
      </c>
      <c r="C71" s="42" t="s">
        <v>350</v>
      </c>
      <c r="D71" s="105">
        <v>498</v>
      </c>
      <c r="E71" s="106">
        <v>0</v>
      </c>
      <c r="F71" s="83">
        <f t="shared" si="1"/>
        <v>498</v>
      </c>
      <c r="G71" s="106">
        <v>0</v>
      </c>
      <c r="H71" s="85">
        <f t="shared" si="2"/>
        <v>498</v>
      </c>
      <c r="I71" s="105">
        <v>0</v>
      </c>
      <c r="J71" s="83">
        <f t="shared" si="3"/>
        <v>498</v>
      </c>
      <c r="K71" s="106">
        <v>0</v>
      </c>
      <c r="L71" s="84">
        <f t="shared" si="4"/>
        <v>498</v>
      </c>
      <c r="M71" s="105">
        <v>0</v>
      </c>
      <c r="N71" s="83">
        <f t="shared" si="19"/>
        <v>498</v>
      </c>
      <c r="O71" s="106">
        <v>0</v>
      </c>
      <c r="P71" s="84">
        <f t="shared" si="18"/>
        <v>498</v>
      </c>
    </row>
    <row r="72" spans="1:16" ht="15" customHeight="1" x14ac:dyDescent="0.25">
      <c r="A72" s="103">
        <v>13</v>
      </c>
      <c r="B72" s="104" t="s">
        <v>351</v>
      </c>
      <c r="C72" s="42" t="s">
        <v>352</v>
      </c>
      <c r="D72" s="105">
        <v>38</v>
      </c>
      <c r="E72" s="106">
        <v>100</v>
      </c>
      <c r="F72" s="83">
        <f t="shared" ref="F72:F80" si="20">(D72+E72)</f>
        <v>138</v>
      </c>
      <c r="G72" s="106">
        <v>100</v>
      </c>
      <c r="H72" s="85">
        <f t="shared" ref="H72:H80" si="21">(F72-G72)</f>
        <v>38</v>
      </c>
      <c r="I72" s="105">
        <v>200</v>
      </c>
      <c r="J72" s="83">
        <f t="shared" ref="J72:J80" si="22">(H72+I72)</f>
        <v>238</v>
      </c>
      <c r="K72" s="106">
        <v>200</v>
      </c>
      <c r="L72" s="84">
        <f t="shared" ref="L72:L79" si="23">(J72-K72)</f>
        <v>38</v>
      </c>
      <c r="M72" s="105">
        <v>50</v>
      </c>
      <c r="N72" s="83">
        <f t="shared" si="19"/>
        <v>88</v>
      </c>
      <c r="O72" s="106">
        <v>50</v>
      </c>
      <c r="P72" s="84">
        <f t="shared" si="18"/>
        <v>38</v>
      </c>
    </row>
    <row r="73" spans="1:16" ht="15" customHeight="1" x14ac:dyDescent="0.25">
      <c r="A73" s="103">
        <v>14</v>
      </c>
      <c r="B73" s="104" t="s">
        <v>353</v>
      </c>
      <c r="C73" s="42" t="s">
        <v>354</v>
      </c>
      <c r="D73" s="105">
        <v>107</v>
      </c>
      <c r="E73" s="106">
        <v>250</v>
      </c>
      <c r="F73" s="83">
        <f t="shared" si="20"/>
        <v>357</v>
      </c>
      <c r="G73" s="106">
        <v>292</v>
      </c>
      <c r="H73" s="85">
        <f t="shared" si="21"/>
        <v>65</v>
      </c>
      <c r="I73" s="105">
        <v>0</v>
      </c>
      <c r="J73" s="83">
        <f t="shared" si="22"/>
        <v>65</v>
      </c>
      <c r="K73" s="106">
        <v>0</v>
      </c>
      <c r="L73" s="84">
        <f t="shared" si="23"/>
        <v>65</v>
      </c>
      <c r="M73" s="105">
        <v>0</v>
      </c>
      <c r="N73" s="83">
        <f t="shared" si="19"/>
        <v>65</v>
      </c>
      <c r="O73" s="106">
        <v>0</v>
      </c>
      <c r="P73" s="84">
        <f t="shared" si="18"/>
        <v>65</v>
      </c>
    </row>
    <row r="74" spans="1:16" ht="15" customHeight="1" x14ac:dyDescent="0.25">
      <c r="A74" s="103">
        <v>15</v>
      </c>
      <c r="B74" s="104" t="s">
        <v>355</v>
      </c>
      <c r="C74" s="42" t="s">
        <v>91</v>
      </c>
      <c r="D74" s="105">
        <v>25</v>
      </c>
      <c r="E74" s="106">
        <v>0</v>
      </c>
      <c r="F74" s="83">
        <f t="shared" si="20"/>
        <v>25</v>
      </c>
      <c r="G74" s="106">
        <v>0</v>
      </c>
      <c r="H74" s="85">
        <f t="shared" si="21"/>
        <v>25</v>
      </c>
      <c r="I74" s="105">
        <v>100</v>
      </c>
      <c r="J74" s="83">
        <f t="shared" si="22"/>
        <v>125</v>
      </c>
      <c r="K74" s="106">
        <v>100</v>
      </c>
      <c r="L74" s="84">
        <f t="shared" si="23"/>
        <v>25</v>
      </c>
      <c r="M74" s="105">
        <v>0</v>
      </c>
      <c r="N74" s="83">
        <f t="shared" si="19"/>
        <v>25</v>
      </c>
      <c r="O74" s="106">
        <v>0</v>
      </c>
      <c r="P74" s="84">
        <f t="shared" si="18"/>
        <v>25</v>
      </c>
    </row>
    <row r="75" spans="1:16" ht="15" customHeight="1" x14ac:dyDescent="0.25">
      <c r="A75" s="103">
        <v>16</v>
      </c>
      <c r="B75" s="104" t="s">
        <v>356</v>
      </c>
      <c r="C75" s="42" t="s">
        <v>357</v>
      </c>
      <c r="D75" s="105">
        <v>-40</v>
      </c>
      <c r="E75" s="106">
        <v>0</v>
      </c>
      <c r="F75" s="83">
        <f t="shared" si="20"/>
        <v>-40</v>
      </c>
      <c r="G75" s="106">
        <v>0</v>
      </c>
      <c r="H75" s="85">
        <f t="shared" si="21"/>
        <v>-40</v>
      </c>
      <c r="I75" s="105">
        <v>100</v>
      </c>
      <c r="J75" s="83">
        <f t="shared" si="22"/>
        <v>60</v>
      </c>
      <c r="K75" s="106">
        <v>100</v>
      </c>
      <c r="L75" s="84">
        <f t="shared" si="23"/>
        <v>-40</v>
      </c>
      <c r="M75" s="105">
        <v>0</v>
      </c>
      <c r="N75" s="83">
        <f t="shared" si="19"/>
        <v>-40</v>
      </c>
      <c r="O75" s="106">
        <v>0</v>
      </c>
      <c r="P75" s="84">
        <f t="shared" si="18"/>
        <v>-40</v>
      </c>
    </row>
    <row r="76" spans="1:16" ht="15" customHeight="1" x14ac:dyDescent="0.25">
      <c r="A76" s="103">
        <v>17</v>
      </c>
      <c r="B76" s="104" t="s">
        <v>347</v>
      </c>
      <c r="C76" s="42" t="s">
        <v>358</v>
      </c>
      <c r="D76" s="105">
        <v>153</v>
      </c>
      <c r="E76" s="106">
        <v>0</v>
      </c>
      <c r="F76" s="83">
        <f t="shared" si="20"/>
        <v>153</v>
      </c>
      <c r="G76" s="106">
        <v>0</v>
      </c>
      <c r="H76" s="85">
        <f t="shared" si="21"/>
        <v>153</v>
      </c>
      <c r="I76" s="105">
        <v>0</v>
      </c>
      <c r="J76" s="83">
        <f t="shared" si="22"/>
        <v>153</v>
      </c>
      <c r="K76" s="106">
        <v>0</v>
      </c>
      <c r="L76" s="84">
        <f t="shared" si="23"/>
        <v>153</v>
      </c>
      <c r="M76" s="105">
        <v>100</v>
      </c>
      <c r="N76" s="83">
        <f t="shared" si="19"/>
        <v>253</v>
      </c>
      <c r="O76" s="106">
        <v>100</v>
      </c>
      <c r="P76" s="84">
        <f t="shared" si="18"/>
        <v>153</v>
      </c>
    </row>
    <row r="77" spans="1:16" ht="15" customHeight="1" x14ac:dyDescent="0.25">
      <c r="A77" s="103">
        <v>18</v>
      </c>
      <c r="B77" s="104" t="s">
        <v>347</v>
      </c>
      <c r="C77" s="42" t="s">
        <v>359</v>
      </c>
      <c r="D77" s="105">
        <v>0</v>
      </c>
      <c r="E77" s="106">
        <v>0</v>
      </c>
      <c r="F77" s="83">
        <f t="shared" si="20"/>
        <v>0</v>
      </c>
      <c r="G77" s="106">
        <v>0</v>
      </c>
      <c r="H77" s="85">
        <f t="shared" si="21"/>
        <v>0</v>
      </c>
      <c r="I77" s="105">
        <v>0</v>
      </c>
      <c r="J77" s="83">
        <f t="shared" si="22"/>
        <v>0</v>
      </c>
      <c r="K77" s="106">
        <v>0</v>
      </c>
      <c r="L77" s="84">
        <f t="shared" si="23"/>
        <v>0</v>
      </c>
      <c r="M77" s="105">
        <v>0</v>
      </c>
      <c r="N77" s="83">
        <f t="shared" si="19"/>
        <v>0</v>
      </c>
      <c r="O77" s="106">
        <v>0</v>
      </c>
      <c r="P77" s="84">
        <f t="shared" si="18"/>
        <v>0</v>
      </c>
    </row>
    <row r="78" spans="1:16" ht="15" customHeight="1" x14ac:dyDescent="0.25">
      <c r="A78" s="103">
        <v>19</v>
      </c>
      <c r="B78" s="104" t="s">
        <v>360</v>
      </c>
      <c r="C78" s="42" t="s">
        <v>361</v>
      </c>
      <c r="D78" s="105">
        <v>294</v>
      </c>
      <c r="E78" s="106">
        <v>0</v>
      </c>
      <c r="F78" s="83">
        <f t="shared" si="20"/>
        <v>294</v>
      </c>
      <c r="G78" s="106">
        <v>0</v>
      </c>
      <c r="H78" s="85">
        <f t="shared" si="21"/>
        <v>294</v>
      </c>
      <c r="I78" s="105">
        <v>0</v>
      </c>
      <c r="J78" s="83">
        <f t="shared" si="22"/>
        <v>294</v>
      </c>
      <c r="K78" s="106">
        <v>0</v>
      </c>
      <c r="L78" s="84">
        <f t="shared" si="23"/>
        <v>294</v>
      </c>
      <c r="M78" s="131">
        <v>0</v>
      </c>
      <c r="N78" s="83">
        <f t="shared" si="19"/>
        <v>294</v>
      </c>
      <c r="O78" s="132">
        <v>0</v>
      </c>
      <c r="P78" s="84">
        <f t="shared" si="18"/>
        <v>294</v>
      </c>
    </row>
    <row r="79" spans="1:16" ht="15" customHeight="1" thickBot="1" x14ac:dyDescent="0.3">
      <c r="A79" s="107">
        <v>20</v>
      </c>
      <c r="B79" s="108" t="s">
        <v>362</v>
      </c>
      <c r="C79" s="49" t="s">
        <v>363</v>
      </c>
      <c r="D79" s="105">
        <v>0</v>
      </c>
      <c r="E79" s="106">
        <v>0</v>
      </c>
      <c r="F79" s="83">
        <f t="shared" si="20"/>
        <v>0</v>
      </c>
      <c r="G79" s="106">
        <v>0</v>
      </c>
      <c r="H79" s="85">
        <f t="shared" si="21"/>
        <v>0</v>
      </c>
      <c r="I79" s="105">
        <v>0</v>
      </c>
      <c r="J79" s="83">
        <f t="shared" si="22"/>
        <v>0</v>
      </c>
      <c r="K79" s="106">
        <v>0</v>
      </c>
      <c r="L79" s="84">
        <f t="shared" si="23"/>
        <v>0</v>
      </c>
      <c r="M79" s="110">
        <v>0</v>
      </c>
      <c r="N79" s="89">
        <f t="shared" si="19"/>
        <v>0</v>
      </c>
      <c r="O79" s="111">
        <v>0</v>
      </c>
      <c r="P79" s="90">
        <f t="shared" si="18"/>
        <v>0</v>
      </c>
    </row>
    <row r="80" spans="1:16" ht="15" customHeight="1" thickBot="1" x14ac:dyDescent="0.3">
      <c r="A80" s="230" t="s">
        <v>603</v>
      </c>
      <c r="B80" s="231"/>
      <c r="C80" s="232"/>
      <c r="D80" s="133">
        <f t="shared" ref="D80:P80" si="24">(D60+D61+D62+D63+D64+D65+D66+D67+D68+D69+D70+D71+D72+D73+D74+D75+D76+D77+D78+D79)</f>
        <v>2439</v>
      </c>
      <c r="E80" s="134">
        <f>(E60+E61+E62+E63+E64+E65+E66+E67+E68+E69+E70+E71+E72+E73+E74+E75+E76+E77+E78+E79)</f>
        <v>850</v>
      </c>
      <c r="F80" s="135">
        <f t="shared" si="20"/>
        <v>3289</v>
      </c>
      <c r="G80" s="134">
        <f t="shared" si="24"/>
        <v>768</v>
      </c>
      <c r="H80" s="136">
        <f t="shared" si="21"/>
        <v>2521</v>
      </c>
      <c r="I80" s="105">
        <f t="shared" si="24"/>
        <v>785</v>
      </c>
      <c r="J80" s="127">
        <f t="shared" si="22"/>
        <v>3306</v>
      </c>
      <c r="K80" s="106">
        <f t="shared" si="24"/>
        <v>785</v>
      </c>
      <c r="L80" s="137">
        <f t="shared" ref="L80" si="25">(I80+J80)</f>
        <v>4091</v>
      </c>
      <c r="M80" s="95">
        <f t="shared" si="24"/>
        <v>784</v>
      </c>
      <c r="N80" s="177">
        <f t="shared" si="19"/>
        <v>4875</v>
      </c>
      <c r="O80" s="92">
        <f t="shared" si="24"/>
        <v>784</v>
      </c>
      <c r="P80" s="96">
        <f t="shared" si="24"/>
        <v>2521</v>
      </c>
    </row>
    <row r="81" spans="1:16" ht="15" customHeight="1" thickBot="1" x14ac:dyDescent="0.3">
      <c r="A81" s="138"/>
      <c r="B81" s="233" t="s">
        <v>605</v>
      </c>
      <c r="C81" s="234"/>
      <c r="D81" s="139">
        <f t="shared" ref="D81:L81" si="26">(D12+D20+D37+D44+D54+D59+D80)</f>
        <v>10468</v>
      </c>
      <c r="E81" s="139">
        <f t="shared" si="26"/>
        <v>6998</v>
      </c>
      <c r="F81" s="139">
        <f t="shared" si="26"/>
        <v>17466</v>
      </c>
      <c r="G81" s="139">
        <f t="shared" si="26"/>
        <v>6672</v>
      </c>
      <c r="H81" s="140">
        <f>(H12+H20+H37+H44+H54+H59+H80)</f>
        <v>10794</v>
      </c>
      <c r="I81" s="141">
        <f t="shared" si="26"/>
        <v>5485</v>
      </c>
      <c r="J81" s="142">
        <f t="shared" si="26"/>
        <v>16279</v>
      </c>
      <c r="K81" s="142">
        <f>(K12+K20+K37+K44+K54+K59+K80)</f>
        <v>5790</v>
      </c>
      <c r="L81" s="143">
        <f t="shared" si="26"/>
        <v>12809</v>
      </c>
      <c r="M81" s="91">
        <f>SUM(M80+M59+M54+M44+M37+M20++M12)</f>
        <v>6334</v>
      </c>
      <c r="N81" s="191">
        <f>SUM(N80+N59+N54+N44+N37+N20+N12)</f>
        <v>19143</v>
      </c>
      <c r="O81" s="191">
        <f>SUM(O12+O20+O37+O54+O59+O80+O44)</f>
        <v>6758</v>
      </c>
      <c r="P81" s="192">
        <f>SUM(P80+P59+P54+P44+P37+P20+P12)</f>
        <v>10815</v>
      </c>
    </row>
    <row r="91" spans="1:16" ht="12.75" customHeight="1" x14ac:dyDescent="0.25"/>
  </sheetData>
  <mergeCells count="15">
    <mergeCell ref="A59:C59"/>
    <mergeCell ref="A80:C80"/>
    <mergeCell ref="B81:C81"/>
    <mergeCell ref="A1:P1"/>
    <mergeCell ref="A2:P2"/>
    <mergeCell ref="A3:P3"/>
    <mergeCell ref="A12:C12"/>
    <mergeCell ref="A20:C20"/>
    <mergeCell ref="A37:C37"/>
    <mergeCell ref="A44:C44"/>
    <mergeCell ref="A54:C54"/>
    <mergeCell ref="A4:C4"/>
    <mergeCell ref="D4:H4"/>
    <mergeCell ref="I4:L4"/>
    <mergeCell ref="M4:P4"/>
  </mergeCells>
  <pageMargins left="0.7" right="0.7" top="0.75" bottom="0.75" header="0.3" footer="0.3"/>
  <pageSetup orientation="portrait" r:id="rId1"/>
  <ignoredErrors>
    <ignoredError sqref="M12 M20 M37 M44:P53 M55:P58 M54 M60:P79 M59 M81:N81 M80 O80:P80 P81" unlockedFormula="1"/>
    <ignoredError sqref="N12:P12 N20:P20 N37:P37 N54:P54 N59:P59 N80 O81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topLeftCell="A52" workbookViewId="0">
      <selection activeCell="O64" sqref="O64"/>
    </sheetView>
  </sheetViews>
  <sheetFormatPr baseColWidth="10" defaultRowHeight="15" x14ac:dyDescent="0.25"/>
  <cols>
    <col min="1" max="1" width="6" customWidth="1"/>
    <col min="2" max="2" width="14" customWidth="1"/>
    <col min="3" max="3" width="33" customWidth="1"/>
    <col min="4" max="4" width="8.7109375" customWidth="1"/>
    <col min="5" max="5" width="9.140625" customWidth="1"/>
    <col min="6" max="6" width="7.85546875" customWidth="1"/>
    <col min="7" max="7" width="8.85546875" customWidth="1"/>
  </cols>
  <sheetData>
    <row r="1" spans="1:7" x14ac:dyDescent="0.25">
      <c r="A1" s="235" t="s">
        <v>221</v>
      </c>
      <c r="B1" s="235"/>
      <c r="C1" s="235"/>
      <c r="D1" s="235"/>
      <c r="E1" s="235"/>
      <c r="F1" s="235"/>
      <c r="G1" s="235"/>
    </row>
    <row r="2" spans="1:7" s="1" customFormat="1" x14ac:dyDescent="0.25">
      <c r="A2" s="235" t="s">
        <v>222</v>
      </c>
      <c r="B2" s="235"/>
      <c r="C2" s="235"/>
      <c r="D2" s="235"/>
      <c r="E2" s="235"/>
      <c r="F2" s="235"/>
      <c r="G2" s="235"/>
    </row>
    <row r="3" spans="1:7" ht="15.75" thickBot="1" x14ac:dyDescent="0.3">
      <c r="A3" s="241" t="s">
        <v>223</v>
      </c>
      <c r="B3" s="241"/>
      <c r="C3" s="241"/>
      <c r="D3" s="241"/>
      <c r="E3" s="241"/>
      <c r="F3" s="241"/>
      <c r="G3" s="241"/>
    </row>
    <row r="4" spans="1:7" ht="15.75" thickBot="1" x14ac:dyDescent="0.3">
      <c r="A4" s="242">
        <v>2023</v>
      </c>
      <c r="B4" s="243"/>
      <c r="C4" s="244"/>
      <c r="D4" s="245" t="s">
        <v>610</v>
      </c>
      <c r="E4" s="243"/>
      <c r="F4" s="243"/>
      <c r="G4" s="244"/>
    </row>
    <row r="5" spans="1:7" ht="15" customHeight="1" x14ac:dyDescent="0.25">
      <c r="A5" s="255" t="s">
        <v>1</v>
      </c>
      <c r="B5" s="255" t="s">
        <v>2</v>
      </c>
      <c r="C5" s="258" t="s">
        <v>3</v>
      </c>
      <c r="D5" s="250" t="s">
        <v>4</v>
      </c>
      <c r="E5" s="246" t="s">
        <v>5</v>
      </c>
      <c r="F5" s="246" t="s">
        <v>6</v>
      </c>
      <c r="G5" s="248" t="s">
        <v>7</v>
      </c>
    </row>
    <row r="6" spans="1:7" x14ac:dyDescent="0.25">
      <c r="A6" s="256"/>
      <c r="B6" s="256"/>
      <c r="C6" s="259"/>
      <c r="D6" s="251"/>
      <c r="E6" s="247"/>
      <c r="F6" s="247"/>
      <c r="G6" s="249"/>
    </row>
    <row r="7" spans="1:7" ht="42.75" customHeight="1" thickBot="1" x14ac:dyDescent="0.3">
      <c r="A7" s="257"/>
      <c r="B7" s="257"/>
      <c r="C7" s="260"/>
      <c r="D7" s="251"/>
      <c r="E7" s="247"/>
      <c r="F7" s="247"/>
      <c r="G7" s="249"/>
    </row>
    <row r="8" spans="1:7" x14ac:dyDescent="0.25">
      <c r="A8" s="20">
        <v>1</v>
      </c>
      <c r="B8" s="37" t="s">
        <v>8</v>
      </c>
      <c r="C8" s="38" t="s">
        <v>9</v>
      </c>
      <c r="D8" s="39">
        <v>0</v>
      </c>
      <c r="E8" s="40">
        <v>0</v>
      </c>
      <c r="F8" s="40">
        <v>0</v>
      </c>
      <c r="G8" s="41">
        <v>0</v>
      </c>
    </row>
    <row r="9" spans="1:7" x14ac:dyDescent="0.25">
      <c r="A9" s="20">
        <v>2</v>
      </c>
      <c r="B9" s="37" t="s">
        <v>10</v>
      </c>
      <c r="C9" s="42" t="s">
        <v>11</v>
      </c>
      <c r="D9" s="43">
        <v>50</v>
      </c>
      <c r="E9" s="15">
        <v>150</v>
      </c>
      <c r="F9" s="15">
        <v>100</v>
      </c>
      <c r="G9" s="16">
        <v>50</v>
      </c>
    </row>
    <row r="10" spans="1:7" x14ac:dyDescent="0.25">
      <c r="A10" s="20">
        <v>3</v>
      </c>
      <c r="B10" s="37" t="s">
        <v>12</v>
      </c>
      <c r="C10" s="42" t="s">
        <v>13</v>
      </c>
      <c r="D10" s="44">
        <v>0</v>
      </c>
      <c r="E10" s="45">
        <v>0</v>
      </c>
      <c r="F10" s="45">
        <v>0</v>
      </c>
      <c r="G10" s="46">
        <v>0</v>
      </c>
    </row>
    <row r="11" spans="1:7" x14ac:dyDescent="0.25">
      <c r="A11" s="20">
        <v>4</v>
      </c>
      <c r="B11" s="37" t="s">
        <v>14</v>
      </c>
      <c r="C11" s="42" t="s">
        <v>15</v>
      </c>
      <c r="D11" s="44">
        <v>50</v>
      </c>
      <c r="E11" s="45">
        <v>100</v>
      </c>
      <c r="F11" s="45">
        <v>50</v>
      </c>
      <c r="G11" s="46">
        <v>50</v>
      </c>
    </row>
    <row r="12" spans="1:7" x14ac:dyDescent="0.25">
      <c r="A12" s="20">
        <v>5</v>
      </c>
      <c r="B12" s="37" t="s">
        <v>16</v>
      </c>
      <c r="C12" s="42" t="s">
        <v>17</v>
      </c>
      <c r="D12" s="44">
        <v>0</v>
      </c>
      <c r="E12" s="45">
        <v>0</v>
      </c>
      <c r="F12" s="45">
        <v>0</v>
      </c>
      <c r="G12" s="46">
        <v>0</v>
      </c>
    </row>
    <row r="13" spans="1:7" x14ac:dyDescent="0.25">
      <c r="A13" s="20">
        <v>6</v>
      </c>
      <c r="B13" s="37" t="s">
        <v>18</v>
      </c>
      <c r="C13" s="42" t="s">
        <v>19</v>
      </c>
      <c r="D13" s="44">
        <v>0</v>
      </c>
      <c r="E13" s="45">
        <v>0</v>
      </c>
      <c r="F13" s="45">
        <v>0</v>
      </c>
      <c r="G13" s="46">
        <v>0</v>
      </c>
    </row>
    <row r="14" spans="1:7" x14ac:dyDescent="0.25">
      <c r="A14" s="20">
        <v>7</v>
      </c>
      <c r="B14" s="37" t="s">
        <v>20</v>
      </c>
      <c r="C14" s="42" t="s">
        <v>21</v>
      </c>
      <c r="D14" s="44">
        <v>200</v>
      </c>
      <c r="E14" s="12">
        <v>300</v>
      </c>
      <c r="F14" s="12">
        <v>200</v>
      </c>
      <c r="G14" s="13">
        <v>100</v>
      </c>
    </row>
    <row r="15" spans="1:7" x14ac:dyDescent="0.25">
      <c r="A15" s="20">
        <v>8</v>
      </c>
      <c r="B15" s="37" t="s">
        <v>22</v>
      </c>
      <c r="C15" s="42" t="s">
        <v>23</v>
      </c>
      <c r="D15" s="44">
        <v>200</v>
      </c>
      <c r="E15" s="45">
        <v>400</v>
      </c>
      <c r="F15" s="45">
        <v>250</v>
      </c>
      <c r="G15" s="46">
        <v>150</v>
      </c>
    </row>
    <row r="16" spans="1:7" x14ac:dyDescent="0.25">
      <c r="A16" s="11">
        <v>9</v>
      </c>
      <c r="B16" s="37" t="s">
        <v>24</v>
      </c>
      <c r="C16" s="42" t="s">
        <v>25</v>
      </c>
      <c r="D16" s="44">
        <v>100</v>
      </c>
      <c r="E16" s="12">
        <v>200</v>
      </c>
      <c r="F16" s="12">
        <v>100</v>
      </c>
      <c r="G16" s="13">
        <v>100</v>
      </c>
    </row>
    <row r="17" spans="1:7" x14ac:dyDescent="0.25">
      <c r="A17" s="11">
        <v>10</v>
      </c>
      <c r="B17" s="37" t="s">
        <v>26</v>
      </c>
      <c r="C17" s="42" t="s">
        <v>27</v>
      </c>
      <c r="D17" s="44">
        <v>50</v>
      </c>
      <c r="E17" s="45">
        <v>100</v>
      </c>
      <c r="F17" s="45">
        <v>50</v>
      </c>
      <c r="G17" s="46">
        <v>50</v>
      </c>
    </row>
    <row r="18" spans="1:7" x14ac:dyDescent="0.25">
      <c r="A18" s="11">
        <v>11</v>
      </c>
      <c r="B18" s="37" t="s">
        <v>28</v>
      </c>
      <c r="C18" s="42" t="s">
        <v>29</v>
      </c>
      <c r="D18" s="44">
        <v>50</v>
      </c>
      <c r="E18" s="12">
        <v>100</v>
      </c>
      <c r="F18" s="12">
        <v>50</v>
      </c>
      <c r="G18" s="13">
        <v>50</v>
      </c>
    </row>
    <row r="19" spans="1:7" x14ac:dyDescent="0.25">
      <c r="A19" s="11">
        <v>12</v>
      </c>
      <c r="B19" s="37" t="s">
        <v>30</v>
      </c>
      <c r="C19" s="42" t="s">
        <v>31</v>
      </c>
      <c r="D19" s="44">
        <v>100</v>
      </c>
      <c r="E19" s="45">
        <v>200</v>
      </c>
      <c r="F19" s="45">
        <v>100</v>
      </c>
      <c r="G19" s="46">
        <v>100</v>
      </c>
    </row>
    <row r="20" spans="1:7" x14ac:dyDescent="0.25">
      <c r="A20" s="20">
        <v>13</v>
      </c>
      <c r="B20" s="37" t="s">
        <v>32</v>
      </c>
      <c r="C20" s="42" t="s">
        <v>33</v>
      </c>
      <c r="D20" s="44">
        <v>100</v>
      </c>
      <c r="E20" s="12">
        <v>200</v>
      </c>
      <c r="F20" s="12">
        <v>100</v>
      </c>
      <c r="G20" s="13">
        <v>100</v>
      </c>
    </row>
    <row r="21" spans="1:7" x14ac:dyDescent="0.25">
      <c r="A21" s="20">
        <v>14</v>
      </c>
      <c r="B21" s="37" t="s">
        <v>34</v>
      </c>
      <c r="C21" s="42" t="s">
        <v>35</v>
      </c>
      <c r="D21" s="44">
        <v>0</v>
      </c>
      <c r="E21" s="45">
        <v>0</v>
      </c>
      <c r="F21" s="45">
        <v>0</v>
      </c>
      <c r="G21" s="46">
        <v>0</v>
      </c>
    </row>
    <row r="22" spans="1:7" x14ac:dyDescent="0.25">
      <c r="A22" s="20">
        <v>15</v>
      </c>
      <c r="B22" s="37" t="s">
        <v>36</v>
      </c>
      <c r="C22" s="42" t="s">
        <v>37</v>
      </c>
      <c r="D22" s="44">
        <v>300</v>
      </c>
      <c r="E22" s="45">
        <v>500</v>
      </c>
      <c r="F22" s="45">
        <v>250</v>
      </c>
      <c r="G22" s="46">
        <v>250</v>
      </c>
    </row>
    <row r="23" spans="1:7" x14ac:dyDescent="0.25">
      <c r="A23" s="20">
        <v>16</v>
      </c>
      <c r="B23" s="37" t="s">
        <v>38</v>
      </c>
      <c r="C23" s="42" t="s">
        <v>39</v>
      </c>
      <c r="D23" s="44">
        <v>0</v>
      </c>
      <c r="E23" s="12">
        <v>150</v>
      </c>
      <c r="F23" s="12">
        <v>50</v>
      </c>
      <c r="G23" s="13">
        <v>100</v>
      </c>
    </row>
    <row r="24" spans="1:7" x14ac:dyDescent="0.25">
      <c r="A24" s="20">
        <v>17</v>
      </c>
      <c r="B24" s="37" t="s">
        <v>40</v>
      </c>
      <c r="C24" s="47" t="s">
        <v>41</v>
      </c>
      <c r="D24" s="44">
        <v>0</v>
      </c>
      <c r="E24" s="45">
        <v>50</v>
      </c>
      <c r="F24" s="45">
        <v>0</v>
      </c>
      <c r="G24" s="46">
        <v>50</v>
      </c>
    </row>
    <row r="25" spans="1:7" ht="15.75" thickBot="1" x14ac:dyDescent="0.3">
      <c r="A25" s="20">
        <v>18</v>
      </c>
      <c r="B25" s="48" t="s">
        <v>42</v>
      </c>
      <c r="C25" s="49" t="s">
        <v>43</v>
      </c>
      <c r="D25" s="50">
        <v>0</v>
      </c>
      <c r="E25" s="51">
        <v>100</v>
      </c>
      <c r="F25" s="51">
        <v>0</v>
      </c>
      <c r="G25" s="52">
        <v>100</v>
      </c>
    </row>
    <row r="26" spans="1:7" ht="15.75" thickBot="1" x14ac:dyDescent="0.3">
      <c r="A26" s="263" t="s">
        <v>44</v>
      </c>
      <c r="B26" s="264"/>
      <c r="C26" s="264"/>
      <c r="D26" s="53">
        <v>1200</v>
      </c>
      <c r="E26" s="54">
        <v>2550</v>
      </c>
      <c r="F26" s="54">
        <v>1300</v>
      </c>
      <c r="G26" s="35">
        <v>1250</v>
      </c>
    </row>
    <row r="27" spans="1:7" ht="15" customHeight="1" x14ac:dyDescent="0.25">
      <c r="A27" s="10">
        <v>1</v>
      </c>
      <c r="B27" s="55" t="s">
        <v>45</v>
      </c>
      <c r="C27" s="56" t="s">
        <v>46</v>
      </c>
      <c r="D27" s="43">
        <v>0</v>
      </c>
      <c r="E27" s="57">
        <v>0</v>
      </c>
      <c r="F27" s="57">
        <v>0</v>
      </c>
      <c r="G27" s="58">
        <v>0</v>
      </c>
    </row>
    <row r="28" spans="1:7" x14ac:dyDescent="0.25">
      <c r="A28" s="17">
        <v>2</v>
      </c>
      <c r="B28" s="37" t="s">
        <v>47</v>
      </c>
      <c r="C28" s="2" t="s">
        <v>48</v>
      </c>
      <c r="D28" s="44">
        <v>1000</v>
      </c>
      <c r="E28" s="45">
        <v>2400</v>
      </c>
      <c r="F28" s="45">
        <v>1050</v>
      </c>
      <c r="G28" s="46">
        <v>1350</v>
      </c>
    </row>
    <row r="29" spans="1:7" x14ac:dyDescent="0.25">
      <c r="A29" s="17">
        <v>3</v>
      </c>
      <c r="B29" s="37" t="s">
        <v>49</v>
      </c>
      <c r="C29" s="2" t="s">
        <v>50</v>
      </c>
      <c r="D29" s="44">
        <v>0</v>
      </c>
      <c r="E29" s="45">
        <v>50</v>
      </c>
      <c r="F29" s="45">
        <v>50</v>
      </c>
      <c r="G29" s="46">
        <v>0</v>
      </c>
    </row>
    <row r="30" spans="1:7" x14ac:dyDescent="0.25">
      <c r="A30" s="17">
        <v>4</v>
      </c>
      <c r="B30" s="37" t="s">
        <v>51</v>
      </c>
      <c r="C30" s="2" t="s">
        <v>52</v>
      </c>
      <c r="D30" s="44">
        <v>0</v>
      </c>
      <c r="E30" s="45">
        <v>0</v>
      </c>
      <c r="F30" s="45">
        <v>0</v>
      </c>
      <c r="G30" s="46">
        <v>0</v>
      </c>
    </row>
    <row r="31" spans="1:7" x14ac:dyDescent="0.25">
      <c r="A31" s="17">
        <v>5</v>
      </c>
      <c r="B31" s="37" t="s">
        <v>53</v>
      </c>
      <c r="C31" s="2" t="s">
        <v>54</v>
      </c>
      <c r="D31" s="44">
        <v>0</v>
      </c>
      <c r="E31" s="45">
        <v>0</v>
      </c>
      <c r="F31" s="45">
        <v>0</v>
      </c>
      <c r="G31" s="46">
        <v>0</v>
      </c>
    </row>
    <row r="32" spans="1:7" x14ac:dyDescent="0.25">
      <c r="A32" s="14">
        <v>6</v>
      </c>
      <c r="B32" s="37" t="s">
        <v>55</v>
      </c>
      <c r="C32" s="2" t="s">
        <v>56</v>
      </c>
      <c r="D32" s="44">
        <v>0</v>
      </c>
      <c r="E32" s="45">
        <v>0</v>
      </c>
      <c r="F32" s="45">
        <v>0</v>
      </c>
      <c r="G32" s="46">
        <v>0</v>
      </c>
    </row>
    <row r="33" spans="1:7" x14ac:dyDescent="0.25">
      <c r="A33" s="17">
        <v>7</v>
      </c>
      <c r="B33" s="37" t="s">
        <v>57</v>
      </c>
      <c r="C33" s="2" t="s">
        <v>58</v>
      </c>
      <c r="D33" s="44">
        <v>0</v>
      </c>
      <c r="E33" s="45">
        <v>0</v>
      </c>
      <c r="F33" s="45">
        <v>0</v>
      </c>
      <c r="G33" s="46">
        <v>0</v>
      </c>
    </row>
    <row r="34" spans="1:7" x14ac:dyDescent="0.25">
      <c r="A34" s="17">
        <v>8</v>
      </c>
      <c r="B34" s="37" t="s">
        <v>59</v>
      </c>
      <c r="C34" s="2" t="s">
        <v>60</v>
      </c>
      <c r="D34" s="44">
        <v>0</v>
      </c>
      <c r="E34" s="45">
        <v>0</v>
      </c>
      <c r="F34" s="45">
        <v>0</v>
      </c>
      <c r="G34" s="46">
        <v>0</v>
      </c>
    </row>
    <row r="35" spans="1:7" x14ac:dyDescent="0.25">
      <c r="A35" s="17">
        <v>9</v>
      </c>
      <c r="B35" s="37" t="s">
        <v>61</v>
      </c>
      <c r="C35" s="2" t="s">
        <v>62</v>
      </c>
      <c r="D35" s="44">
        <v>0</v>
      </c>
      <c r="E35" s="45">
        <v>0</v>
      </c>
      <c r="F35" s="45">
        <v>0</v>
      </c>
      <c r="G35" s="46">
        <v>0</v>
      </c>
    </row>
    <row r="36" spans="1:7" x14ac:dyDescent="0.25">
      <c r="A36" s="17">
        <v>10</v>
      </c>
      <c r="B36" s="37" t="s">
        <v>63</v>
      </c>
      <c r="C36" s="2" t="s">
        <v>64</v>
      </c>
      <c r="D36" s="44">
        <v>0</v>
      </c>
      <c r="E36" s="45">
        <v>0</v>
      </c>
      <c r="F36" s="45">
        <v>0</v>
      </c>
      <c r="G36" s="46">
        <v>0</v>
      </c>
    </row>
    <row r="37" spans="1:7" ht="15.75" thickBot="1" x14ac:dyDescent="0.3">
      <c r="A37" s="59">
        <v>11</v>
      </c>
      <c r="B37" s="48" t="s">
        <v>65</v>
      </c>
      <c r="C37" s="60" t="s">
        <v>66</v>
      </c>
      <c r="D37" s="61">
        <v>0</v>
      </c>
      <c r="E37" s="62">
        <v>0</v>
      </c>
      <c r="F37" s="62">
        <v>0</v>
      </c>
      <c r="G37" s="63">
        <v>0</v>
      </c>
    </row>
    <row r="38" spans="1:7" ht="15.75" thickBot="1" x14ac:dyDescent="0.3">
      <c r="A38" s="261" t="s">
        <v>67</v>
      </c>
      <c r="B38" s="262"/>
      <c r="C38" s="262"/>
      <c r="D38" s="64">
        <v>1000</v>
      </c>
      <c r="E38" s="65">
        <v>2450</v>
      </c>
      <c r="F38" s="65">
        <v>1100</v>
      </c>
      <c r="G38" s="66">
        <v>1350</v>
      </c>
    </row>
    <row r="39" spans="1:7" x14ac:dyDescent="0.25">
      <c r="A39" s="22">
        <v>1</v>
      </c>
      <c r="B39" s="37" t="s">
        <v>68</v>
      </c>
      <c r="C39" s="67" t="s">
        <v>69</v>
      </c>
      <c r="D39" s="43">
        <v>250</v>
      </c>
      <c r="E39" s="57">
        <v>600</v>
      </c>
      <c r="F39" s="57">
        <v>425</v>
      </c>
      <c r="G39" s="58">
        <v>175</v>
      </c>
    </row>
    <row r="40" spans="1:7" x14ac:dyDescent="0.25">
      <c r="A40" s="22">
        <v>2</v>
      </c>
      <c r="B40" s="37" t="s">
        <v>70</v>
      </c>
      <c r="C40" s="67" t="s">
        <v>71</v>
      </c>
      <c r="D40" s="44">
        <v>100</v>
      </c>
      <c r="E40" s="45">
        <v>145</v>
      </c>
      <c r="F40" s="45">
        <v>45</v>
      </c>
      <c r="G40" s="46">
        <v>100</v>
      </c>
    </row>
    <row r="41" spans="1:7" x14ac:dyDescent="0.25">
      <c r="A41" s="22">
        <v>3</v>
      </c>
      <c r="B41" s="37" t="s">
        <v>72</v>
      </c>
      <c r="C41" s="67" t="s">
        <v>73</v>
      </c>
      <c r="D41" s="44">
        <v>50</v>
      </c>
      <c r="E41" s="45">
        <v>50</v>
      </c>
      <c r="F41" s="45">
        <v>24</v>
      </c>
      <c r="G41" s="46">
        <v>26</v>
      </c>
    </row>
    <row r="42" spans="1:7" x14ac:dyDescent="0.25">
      <c r="A42" s="22">
        <v>4</v>
      </c>
      <c r="B42" s="37" t="s">
        <v>74</v>
      </c>
      <c r="C42" s="67" t="s">
        <v>75</v>
      </c>
      <c r="D42" s="44">
        <v>100</v>
      </c>
      <c r="E42" s="45">
        <v>250</v>
      </c>
      <c r="F42" s="45">
        <v>200</v>
      </c>
      <c r="G42" s="46">
        <v>50</v>
      </c>
    </row>
    <row r="43" spans="1:7" x14ac:dyDescent="0.25">
      <c r="A43" s="22">
        <v>5</v>
      </c>
      <c r="B43" s="37" t="s">
        <v>76</v>
      </c>
      <c r="C43" s="67" t="s">
        <v>77</v>
      </c>
      <c r="D43" s="44">
        <v>300</v>
      </c>
      <c r="E43" s="45">
        <v>350</v>
      </c>
      <c r="F43" s="45">
        <v>100</v>
      </c>
      <c r="G43" s="46">
        <v>250</v>
      </c>
    </row>
    <row r="44" spans="1:7" x14ac:dyDescent="0.25">
      <c r="A44" s="22">
        <v>6</v>
      </c>
      <c r="B44" s="37" t="s">
        <v>78</v>
      </c>
      <c r="C44" s="67" t="s">
        <v>79</v>
      </c>
      <c r="D44" s="44">
        <v>300</v>
      </c>
      <c r="E44" s="45">
        <v>300</v>
      </c>
      <c r="F44" s="45">
        <v>300</v>
      </c>
      <c r="G44" s="46">
        <v>0</v>
      </c>
    </row>
    <row r="45" spans="1:7" x14ac:dyDescent="0.25">
      <c r="A45" s="22">
        <v>7</v>
      </c>
      <c r="B45" s="37" t="s">
        <v>80</v>
      </c>
      <c r="C45" s="67" t="s">
        <v>81</v>
      </c>
      <c r="D45" s="44">
        <v>100</v>
      </c>
      <c r="E45" s="45">
        <v>200</v>
      </c>
      <c r="F45" s="45">
        <v>100</v>
      </c>
      <c r="G45" s="46">
        <v>100</v>
      </c>
    </row>
    <row r="46" spans="1:7" x14ac:dyDescent="0.25">
      <c r="A46" s="22">
        <v>8</v>
      </c>
      <c r="B46" s="37" t="s">
        <v>82</v>
      </c>
      <c r="C46" s="67" t="s">
        <v>83</v>
      </c>
      <c r="D46" s="44">
        <v>50</v>
      </c>
      <c r="E46" s="45">
        <v>100</v>
      </c>
      <c r="F46" s="45">
        <v>38</v>
      </c>
      <c r="G46" s="46">
        <v>62</v>
      </c>
    </row>
    <row r="47" spans="1:7" x14ac:dyDescent="0.25">
      <c r="A47" s="22">
        <v>9</v>
      </c>
      <c r="B47" s="37" t="s">
        <v>84</v>
      </c>
      <c r="C47" s="67" t="s">
        <v>85</v>
      </c>
      <c r="D47" s="44">
        <v>100</v>
      </c>
      <c r="E47" s="45">
        <v>143</v>
      </c>
      <c r="F47" s="45">
        <v>143</v>
      </c>
      <c r="G47" s="46">
        <v>0</v>
      </c>
    </row>
    <row r="48" spans="1:7" x14ac:dyDescent="0.25">
      <c r="A48" s="22">
        <v>10</v>
      </c>
      <c r="B48" s="37" t="s">
        <v>86</v>
      </c>
      <c r="C48" s="67" t="s">
        <v>87</v>
      </c>
      <c r="D48" s="44">
        <v>0</v>
      </c>
      <c r="E48" s="45">
        <v>65</v>
      </c>
      <c r="F48" s="45">
        <v>15</v>
      </c>
      <c r="G48" s="46">
        <v>50</v>
      </c>
    </row>
    <row r="49" spans="1:7" x14ac:dyDescent="0.25">
      <c r="A49" s="22">
        <v>11</v>
      </c>
      <c r="B49" s="37" t="s">
        <v>88</v>
      </c>
      <c r="C49" s="67" t="s">
        <v>89</v>
      </c>
      <c r="D49" s="44">
        <v>50</v>
      </c>
      <c r="E49" s="45">
        <v>65</v>
      </c>
      <c r="F49" s="45">
        <v>10</v>
      </c>
      <c r="G49" s="46">
        <v>55</v>
      </c>
    </row>
    <row r="50" spans="1:7" x14ac:dyDescent="0.25">
      <c r="A50" s="22">
        <v>12</v>
      </c>
      <c r="B50" s="37" t="s">
        <v>90</v>
      </c>
      <c r="C50" s="67" t="s">
        <v>91</v>
      </c>
      <c r="D50" s="44">
        <v>350</v>
      </c>
      <c r="E50" s="45">
        <v>400</v>
      </c>
      <c r="F50" s="45">
        <v>250</v>
      </c>
      <c r="G50" s="46">
        <v>150</v>
      </c>
    </row>
    <row r="51" spans="1:7" x14ac:dyDescent="0.25">
      <c r="A51" s="22">
        <v>13</v>
      </c>
      <c r="B51" s="37" t="s">
        <v>92</v>
      </c>
      <c r="C51" s="67" t="s">
        <v>93</v>
      </c>
      <c r="D51" s="44">
        <v>50</v>
      </c>
      <c r="E51" s="45">
        <v>68</v>
      </c>
      <c r="F51" s="45">
        <v>18</v>
      </c>
      <c r="G51" s="46">
        <v>50</v>
      </c>
    </row>
    <row r="52" spans="1:7" x14ac:dyDescent="0.25">
      <c r="A52" s="22">
        <v>14</v>
      </c>
      <c r="B52" s="37" t="s">
        <v>94</v>
      </c>
      <c r="C52" s="67" t="s">
        <v>95</v>
      </c>
      <c r="D52" s="44">
        <v>150</v>
      </c>
      <c r="E52" s="45">
        <v>264</v>
      </c>
      <c r="F52" s="45">
        <v>150</v>
      </c>
      <c r="G52" s="46">
        <v>114</v>
      </c>
    </row>
    <row r="53" spans="1:7" ht="15.75" thickBot="1" x14ac:dyDescent="0.3">
      <c r="A53" s="22">
        <v>15</v>
      </c>
      <c r="B53" s="48" t="s">
        <v>96</v>
      </c>
      <c r="C53" s="67" t="s">
        <v>97</v>
      </c>
      <c r="D53" s="61">
        <v>150</v>
      </c>
      <c r="E53" s="62">
        <v>190</v>
      </c>
      <c r="F53" s="62">
        <v>40</v>
      </c>
      <c r="G53" s="63">
        <v>150</v>
      </c>
    </row>
    <row r="54" spans="1:7" ht="15.75" thickBot="1" x14ac:dyDescent="0.3">
      <c r="A54" s="227" t="s">
        <v>98</v>
      </c>
      <c r="B54" s="228"/>
      <c r="C54" s="228"/>
      <c r="D54" s="64">
        <v>2100</v>
      </c>
      <c r="E54" s="65">
        <v>3190</v>
      </c>
      <c r="F54" s="65">
        <v>1858</v>
      </c>
      <c r="G54" s="66">
        <v>1332</v>
      </c>
    </row>
    <row r="55" spans="1:7" ht="15.75" customHeight="1" thickBot="1" x14ac:dyDescent="0.3">
      <c r="A55" s="68">
        <v>1</v>
      </c>
      <c r="B55" s="69" t="s">
        <v>99</v>
      </c>
      <c r="C55" s="70" t="s">
        <v>100</v>
      </c>
      <c r="D55" s="43">
        <v>1000</v>
      </c>
      <c r="E55" s="57">
        <v>2050</v>
      </c>
      <c r="F55" s="57">
        <v>850</v>
      </c>
      <c r="G55" s="58">
        <v>1200</v>
      </c>
    </row>
    <row r="56" spans="1:7" x14ac:dyDescent="0.25">
      <c r="A56" s="17">
        <v>2</v>
      </c>
      <c r="B56" s="69" t="s">
        <v>101</v>
      </c>
      <c r="C56" s="42" t="s">
        <v>102</v>
      </c>
      <c r="D56" s="44">
        <v>0</v>
      </c>
      <c r="E56" s="45">
        <v>50</v>
      </c>
      <c r="F56" s="45">
        <v>0</v>
      </c>
      <c r="G56" s="46">
        <v>50</v>
      </c>
    </row>
    <row r="57" spans="1:7" x14ac:dyDescent="0.25">
      <c r="A57" s="17">
        <v>3</v>
      </c>
      <c r="B57" s="37" t="s">
        <v>103</v>
      </c>
      <c r="C57" s="42" t="s">
        <v>104</v>
      </c>
      <c r="D57" s="44">
        <v>0</v>
      </c>
      <c r="E57" s="45">
        <v>25</v>
      </c>
      <c r="F57" s="45">
        <v>0</v>
      </c>
      <c r="G57" s="46">
        <v>25</v>
      </c>
    </row>
    <row r="58" spans="1:7" x14ac:dyDescent="0.25">
      <c r="A58" s="17">
        <v>4</v>
      </c>
      <c r="B58" s="37" t="s">
        <v>105</v>
      </c>
      <c r="C58" s="42" t="s">
        <v>106</v>
      </c>
      <c r="D58" s="44">
        <v>50</v>
      </c>
      <c r="E58" s="45">
        <v>80</v>
      </c>
      <c r="F58" s="45">
        <v>20</v>
      </c>
      <c r="G58" s="46">
        <v>60</v>
      </c>
    </row>
    <row r="59" spans="1:7" x14ac:dyDescent="0.25">
      <c r="A59" s="17">
        <v>5</v>
      </c>
      <c r="B59" s="37" t="s">
        <v>107</v>
      </c>
      <c r="C59" s="42" t="s">
        <v>108</v>
      </c>
      <c r="D59" s="44">
        <v>300</v>
      </c>
      <c r="E59" s="45">
        <v>377</v>
      </c>
      <c r="F59" s="45">
        <v>232</v>
      </c>
      <c r="G59" s="46">
        <v>145</v>
      </c>
    </row>
    <row r="60" spans="1:7" x14ac:dyDescent="0.25">
      <c r="A60" s="17">
        <v>6</v>
      </c>
      <c r="B60" s="37" t="s">
        <v>109</v>
      </c>
      <c r="C60" s="42" t="s">
        <v>110</v>
      </c>
      <c r="D60" s="44">
        <v>50</v>
      </c>
      <c r="E60" s="45">
        <v>150</v>
      </c>
      <c r="F60" s="45">
        <v>100</v>
      </c>
      <c r="G60" s="46">
        <v>50</v>
      </c>
    </row>
    <row r="61" spans="1:7" ht="15.75" thickBot="1" x14ac:dyDescent="0.3">
      <c r="A61" s="21">
        <v>7</v>
      </c>
      <c r="B61" s="48" t="s">
        <v>111</v>
      </c>
      <c r="C61" s="49" t="s">
        <v>112</v>
      </c>
      <c r="D61" s="61">
        <v>0</v>
      </c>
      <c r="E61" s="62">
        <v>0</v>
      </c>
      <c r="F61" s="62">
        <v>0</v>
      </c>
      <c r="G61" s="63">
        <v>0</v>
      </c>
    </row>
    <row r="62" spans="1:7" ht="15.75" thickBot="1" x14ac:dyDescent="0.3">
      <c r="A62" s="227" t="s">
        <v>113</v>
      </c>
      <c r="B62" s="228"/>
      <c r="C62" s="228"/>
      <c r="D62" s="64">
        <v>1400</v>
      </c>
      <c r="E62" s="65">
        <v>2732</v>
      </c>
      <c r="F62" s="65">
        <v>1202</v>
      </c>
      <c r="G62" s="66">
        <v>1530</v>
      </c>
    </row>
    <row r="63" spans="1:7" ht="15" customHeight="1" x14ac:dyDescent="0.25">
      <c r="A63" s="22">
        <v>1</v>
      </c>
      <c r="B63" s="37" t="s">
        <v>114</v>
      </c>
      <c r="C63" s="67" t="s">
        <v>115</v>
      </c>
      <c r="D63" s="43">
        <v>0</v>
      </c>
      <c r="E63" s="57">
        <v>0</v>
      </c>
      <c r="F63" s="57">
        <v>0</v>
      </c>
      <c r="G63" s="58">
        <v>0</v>
      </c>
    </row>
    <row r="64" spans="1:7" x14ac:dyDescent="0.25">
      <c r="A64" s="22">
        <v>2</v>
      </c>
      <c r="B64" s="37" t="s">
        <v>116</v>
      </c>
      <c r="C64" s="67" t="s">
        <v>117</v>
      </c>
      <c r="D64" s="44">
        <v>500</v>
      </c>
      <c r="E64" s="45">
        <v>1092</v>
      </c>
      <c r="F64" s="45">
        <v>700</v>
      </c>
      <c r="G64" s="46">
        <v>392</v>
      </c>
    </row>
    <row r="65" spans="1:7" x14ac:dyDescent="0.25">
      <c r="A65" s="22">
        <v>3</v>
      </c>
      <c r="B65" s="37" t="s">
        <v>118</v>
      </c>
      <c r="C65" s="67" t="s">
        <v>119</v>
      </c>
      <c r="D65" s="44">
        <v>0</v>
      </c>
      <c r="E65" s="45">
        <v>0</v>
      </c>
      <c r="F65" s="45">
        <v>0</v>
      </c>
      <c r="G65" s="46">
        <v>0</v>
      </c>
    </row>
    <row r="66" spans="1:7" ht="15.75" thickBot="1" x14ac:dyDescent="0.3">
      <c r="A66" s="22">
        <v>4</v>
      </c>
      <c r="B66" s="71" t="s">
        <v>120</v>
      </c>
      <c r="C66" s="67" t="s">
        <v>121</v>
      </c>
      <c r="D66" s="44">
        <v>0</v>
      </c>
      <c r="E66" s="45">
        <v>0</v>
      </c>
      <c r="F66" s="45">
        <v>0</v>
      </c>
      <c r="G66" s="46">
        <v>0</v>
      </c>
    </row>
    <row r="67" spans="1:7" x14ac:dyDescent="0.25">
      <c r="A67" s="22">
        <v>5</v>
      </c>
      <c r="B67" s="69" t="s">
        <v>122</v>
      </c>
      <c r="C67" s="67" t="s">
        <v>123</v>
      </c>
      <c r="D67" s="44">
        <v>0</v>
      </c>
      <c r="E67" s="45">
        <v>150</v>
      </c>
      <c r="F67" s="45">
        <v>100</v>
      </c>
      <c r="G67" s="46">
        <v>50</v>
      </c>
    </row>
    <row r="68" spans="1:7" x14ac:dyDescent="0.25">
      <c r="A68" s="22">
        <v>6</v>
      </c>
      <c r="B68" s="37" t="s">
        <v>124</v>
      </c>
      <c r="C68" s="67" t="s">
        <v>125</v>
      </c>
      <c r="D68" s="44">
        <v>100</v>
      </c>
      <c r="E68" s="45">
        <v>250</v>
      </c>
      <c r="F68" s="45">
        <v>100</v>
      </c>
      <c r="G68" s="46">
        <v>150</v>
      </c>
    </row>
    <row r="69" spans="1:7" x14ac:dyDescent="0.25">
      <c r="A69" s="22">
        <v>7</v>
      </c>
      <c r="B69" s="37" t="s">
        <v>126</v>
      </c>
      <c r="C69" s="67" t="s">
        <v>127</v>
      </c>
      <c r="D69" s="44">
        <v>200</v>
      </c>
      <c r="E69" s="45">
        <v>200</v>
      </c>
      <c r="F69" s="45">
        <v>100</v>
      </c>
      <c r="G69" s="46">
        <v>100</v>
      </c>
    </row>
    <row r="70" spans="1:7" x14ac:dyDescent="0.25">
      <c r="A70" s="22">
        <v>8</v>
      </c>
      <c r="B70" s="37" t="s">
        <v>128</v>
      </c>
      <c r="C70" s="67" t="s">
        <v>129</v>
      </c>
      <c r="D70" s="44">
        <v>300</v>
      </c>
      <c r="E70" s="45">
        <v>506</v>
      </c>
      <c r="F70" s="45">
        <v>300</v>
      </c>
      <c r="G70" s="46">
        <v>206</v>
      </c>
    </row>
    <row r="71" spans="1:7" x14ac:dyDescent="0.25">
      <c r="A71" s="22">
        <v>9</v>
      </c>
      <c r="B71" s="37" t="s">
        <v>130</v>
      </c>
      <c r="C71" s="67" t="s">
        <v>131</v>
      </c>
      <c r="D71" s="44">
        <v>100</v>
      </c>
      <c r="E71" s="45">
        <v>252</v>
      </c>
      <c r="F71" s="45">
        <v>150</v>
      </c>
      <c r="G71" s="46">
        <v>102</v>
      </c>
    </row>
    <row r="72" spans="1:7" x14ac:dyDescent="0.25">
      <c r="A72" s="22">
        <v>10</v>
      </c>
      <c r="B72" s="37" t="s">
        <v>132</v>
      </c>
      <c r="C72" s="67" t="s">
        <v>133</v>
      </c>
      <c r="D72" s="44">
        <v>0</v>
      </c>
      <c r="E72" s="45">
        <v>0</v>
      </c>
      <c r="F72" s="45">
        <v>0</v>
      </c>
      <c r="G72" s="46">
        <v>0</v>
      </c>
    </row>
    <row r="73" spans="1:7" x14ac:dyDescent="0.25">
      <c r="A73" s="22">
        <v>11</v>
      </c>
      <c r="B73" s="37" t="s">
        <v>134</v>
      </c>
      <c r="C73" s="67" t="s">
        <v>135</v>
      </c>
      <c r="D73" s="44">
        <v>150</v>
      </c>
      <c r="E73" s="45">
        <v>301</v>
      </c>
      <c r="F73" s="45">
        <v>150</v>
      </c>
      <c r="G73" s="46">
        <v>151</v>
      </c>
    </row>
    <row r="74" spans="1:7" x14ac:dyDescent="0.25">
      <c r="A74" s="22">
        <v>12</v>
      </c>
      <c r="B74" s="37" t="s">
        <v>136</v>
      </c>
      <c r="C74" s="67" t="s">
        <v>137</v>
      </c>
      <c r="D74" s="44">
        <v>0</v>
      </c>
      <c r="E74" s="45">
        <v>0</v>
      </c>
      <c r="F74" s="45">
        <v>0</v>
      </c>
      <c r="G74" s="46">
        <v>0</v>
      </c>
    </row>
    <row r="75" spans="1:7" x14ac:dyDescent="0.25">
      <c r="A75" s="22">
        <v>13</v>
      </c>
      <c r="B75" s="37" t="s">
        <v>138</v>
      </c>
      <c r="C75" s="67" t="s">
        <v>139</v>
      </c>
      <c r="D75" s="44">
        <v>0</v>
      </c>
      <c r="E75" s="45">
        <v>2</v>
      </c>
      <c r="F75" s="45">
        <v>0</v>
      </c>
      <c r="G75" s="46">
        <v>2</v>
      </c>
    </row>
    <row r="76" spans="1:7" x14ac:dyDescent="0.25">
      <c r="A76" s="22">
        <v>14</v>
      </c>
      <c r="B76" s="37" t="s">
        <v>140</v>
      </c>
      <c r="C76" s="67" t="s">
        <v>141</v>
      </c>
      <c r="D76" s="44">
        <v>0</v>
      </c>
      <c r="E76" s="45">
        <v>0</v>
      </c>
      <c r="F76" s="45">
        <v>0</v>
      </c>
      <c r="G76" s="46">
        <v>0</v>
      </c>
    </row>
    <row r="77" spans="1:7" x14ac:dyDescent="0.25">
      <c r="A77" s="22">
        <v>15</v>
      </c>
      <c r="B77" s="37" t="s">
        <v>142</v>
      </c>
      <c r="C77" s="67" t="s">
        <v>143</v>
      </c>
      <c r="D77" s="44">
        <v>0</v>
      </c>
      <c r="E77" s="45">
        <v>51</v>
      </c>
      <c r="F77" s="45">
        <v>0</v>
      </c>
      <c r="G77" s="46">
        <v>51</v>
      </c>
    </row>
    <row r="78" spans="1:7" x14ac:dyDescent="0.25">
      <c r="A78" s="22">
        <v>16</v>
      </c>
      <c r="B78" s="37" t="s">
        <v>144</v>
      </c>
      <c r="C78" s="67" t="s">
        <v>145</v>
      </c>
      <c r="D78" s="44">
        <v>0</v>
      </c>
      <c r="E78" s="45">
        <v>0</v>
      </c>
      <c r="F78" s="45">
        <v>0</v>
      </c>
      <c r="G78" s="46">
        <v>0</v>
      </c>
    </row>
    <row r="79" spans="1:7" x14ac:dyDescent="0.25">
      <c r="A79" s="22">
        <v>17</v>
      </c>
      <c r="B79" s="37" t="s">
        <v>146</v>
      </c>
      <c r="C79" s="67" t="s">
        <v>147</v>
      </c>
      <c r="D79" s="44">
        <v>0</v>
      </c>
      <c r="E79" s="45">
        <v>0</v>
      </c>
      <c r="F79" s="45">
        <v>0</v>
      </c>
      <c r="G79" s="46">
        <v>0</v>
      </c>
    </row>
    <row r="80" spans="1:7" x14ac:dyDescent="0.25">
      <c r="A80" s="22">
        <v>18</v>
      </c>
      <c r="B80" s="37" t="s">
        <v>148</v>
      </c>
      <c r="C80" s="67" t="s">
        <v>149</v>
      </c>
      <c r="D80" s="44">
        <v>0</v>
      </c>
      <c r="E80" s="45">
        <v>0</v>
      </c>
      <c r="F80" s="45">
        <v>0</v>
      </c>
      <c r="G80" s="46">
        <v>0</v>
      </c>
    </row>
    <row r="81" spans="1:7" x14ac:dyDescent="0.25">
      <c r="A81" s="22">
        <v>19</v>
      </c>
      <c r="B81" s="37" t="s">
        <v>150</v>
      </c>
      <c r="C81" s="67" t="s">
        <v>151</v>
      </c>
      <c r="D81" s="44">
        <v>100</v>
      </c>
      <c r="E81" s="45">
        <v>153</v>
      </c>
      <c r="F81" s="45">
        <v>50</v>
      </c>
      <c r="G81" s="46">
        <v>103</v>
      </c>
    </row>
    <row r="82" spans="1:7" x14ac:dyDescent="0.25">
      <c r="A82" s="22">
        <v>20</v>
      </c>
      <c r="B82" s="37" t="s">
        <v>152</v>
      </c>
      <c r="C82" s="67" t="s">
        <v>153</v>
      </c>
      <c r="D82" s="44">
        <v>0</v>
      </c>
      <c r="E82" s="45">
        <v>0</v>
      </c>
      <c r="F82" s="45">
        <v>0</v>
      </c>
      <c r="G82" s="46">
        <v>0</v>
      </c>
    </row>
    <row r="83" spans="1:7" x14ac:dyDescent="0.25">
      <c r="A83" s="22">
        <v>21</v>
      </c>
      <c r="B83" s="37" t="s">
        <v>154</v>
      </c>
      <c r="C83" s="67" t="s">
        <v>155</v>
      </c>
      <c r="D83" s="44">
        <v>50</v>
      </c>
      <c r="E83" s="45">
        <v>150</v>
      </c>
      <c r="F83" s="45">
        <v>50</v>
      </c>
      <c r="G83" s="46">
        <v>100</v>
      </c>
    </row>
    <row r="84" spans="1:7" x14ac:dyDescent="0.25">
      <c r="A84" s="22">
        <v>22</v>
      </c>
      <c r="B84" s="37" t="s">
        <v>156</v>
      </c>
      <c r="C84" s="67" t="s">
        <v>157</v>
      </c>
      <c r="D84" s="44">
        <v>50</v>
      </c>
      <c r="E84" s="45">
        <v>159</v>
      </c>
      <c r="F84" s="45">
        <v>50</v>
      </c>
      <c r="G84" s="46">
        <v>109</v>
      </c>
    </row>
    <row r="85" spans="1:7" x14ac:dyDescent="0.25">
      <c r="A85" s="22">
        <v>23</v>
      </c>
      <c r="B85" s="37" t="s">
        <v>158</v>
      </c>
      <c r="C85" s="67" t="s">
        <v>33</v>
      </c>
      <c r="D85" s="44">
        <v>100</v>
      </c>
      <c r="E85" s="45">
        <v>155</v>
      </c>
      <c r="F85" s="45">
        <v>50</v>
      </c>
      <c r="G85" s="46">
        <v>105</v>
      </c>
    </row>
    <row r="86" spans="1:7" x14ac:dyDescent="0.25">
      <c r="A86" s="22">
        <v>24</v>
      </c>
      <c r="B86" s="37" t="s">
        <v>159</v>
      </c>
      <c r="C86" s="67" t="s">
        <v>160</v>
      </c>
      <c r="D86" s="44">
        <v>0</v>
      </c>
      <c r="E86" s="45">
        <v>105</v>
      </c>
      <c r="F86" s="45">
        <v>50</v>
      </c>
      <c r="G86" s="46">
        <v>55</v>
      </c>
    </row>
    <row r="87" spans="1:7" x14ac:dyDescent="0.25">
      <c r="A87" s="22">
        <v>25</v>
      </c>
      <c r="B87" s="37" t="s">
        <v>161</v>
      </c>
      <c r="C87" s="67" t="s">
        <v>162</v>
      </c>
      <c r="D87" s="44">
        <v>50</v>
      </c>
      <c r="E87" s="45">
        <v>200</v>
      </c>
      <c r="F87" s="45">
        <v>50</v>
      </c>
      <c r="G87" s="46">
        <v>150</v>
      </c>
    </row>
    <row r="88" spans="1:7" x14ac:dyDescent="0.25">
      <c r="A88" s="22">
        <v>26</v>
      </c>
      <c r="B88" s="37" t="s">
        <v>163</v>
      </c>
      <c r="C88" s="67" t="s">
        <v>164</v>
      </c>
      <c r="D88" s="44">
        <v>100</v>
      </c>
      <c r="E88" s="45">
        <v>200</v>
      </c>
      <c r="F88" s="45">
        <v>100</v>
      </c>
      <c r="G88" s="46">
        <v>100</v>
      </c>
    </row>
    <row r="89" spans="1:7" x14ac:dyDescent="0.25">
      <c r="A89" s="22">
        <v>27</v>
      </c>
      <c r="B89" s="37" t="s">
        <v>165</v>
      </c>
      <c r="C89" s="67" t="s">
        <v>166</v>
      </c>
      <c r="D89" s="44">
        <v>150</v>
      </c>
      <c r="E89" s="45">
        <v>205</v>
      </c>
      <c r="F89" s="45">
        <v>100</v>
      </c>
      <c r="G89" s="46">
        <v>105</v>
      </c>
    </row>
    <row r="90" spans="1:7" x14ac:dyDescent="0.25">
      <c r="A90" s="22">
        <v>28</v>
      </c>
      <c r="B90" s="37" t="s">
        <v>167</v>
      </c>
      <c r="C90" s="67" t="s">
        <v>168</v>
      </c>
      <c r="D90" s="44">
        <v>100</v>
      </c>
      <c r="E90" s="45">
        <v>256</v>
      </c>
      <c r="F90" s="45">
        <v>150</v>
      </c>
      <c r="G90" s="46">
        <v>106</v>
      </c>
    </row>
    <row r="91" spans="1:7" x14ac:dyDescent="0.25">
      <c r="A91" s="22">
        <v>29</v>
      </c>
      <c r="B91" s="37" t="s">
        <v>169</v>
      </c>
      <c r="C91" s="67" t="s">
        <v>170</v>
      </c>
      <c r="D91" s="44">
        <v>0</v>
      </c>
      <c r="E91" s="45">
        <v>0</v>
      </c>
      <c r="F91" s="45">
        <v>0</v>
      </c>
      <c r="G91" s="46">
        <v>0</v>
      </c>
    </row>
    <row r="92" spans="1:7" x14ac:dyDescent="0.25">
      <c r="A92" s="22">
        <v>30</v>
      </c>
      <c r="B92" s="37" t="s">
        <v>171</v>
      </c>
      <c r="C92" s="67" t="s">
        <v>172</v>
      </c>
      <c r="D92" s="44">
        <v>500</v>
      </c>
      <c r="E92" s="45">
        <v>981</v>
      </c>
      <c r="F92" s="45">
        <v>500</v>
      </c>
      <c r="G92" s="46">
        <v>481</v>
      </c>
    </row>
    <row r="93" spans="1:7" x14ac:dyDescent="0.25">
      <c r="A93" s="22">
        <v>31</v>
      </c>
      <c r="B93" s="37" t="s">
        <v>173</v>
      </c>
      <c r="C93" s="67" t="s">
        <v>174</v>
      </c>
      <c r="D93" s="44">
        <v>0</v>
      </c>
      <c r="E93" s="45">
        <v>151</v>
      </c>
      <c r="F93" s="45">
        <v>0</v>
      </c>
      <c r="G93" s="46">
        <v>151</v>
      </c>
    </row>
    <row r="94" spans="1:7" ht="15.75" thickBot="1" x14ac:dyDescent="0.3">
      <c r="A94" s="22">
        <v>32</v>
      </c>
      <c r="B94" s="48" t="s">
        <v>175</v>
      </c>
      <c r="C94" s="67" t="s">
        <v>176</v>
      </c>
      <c r="D94" s="61">
        <v>250</v>
      </c>
      <c r="E94" s="62">
        <v>369</v>
      </c>
      <c r="F94" s="62">
        <v>150</v>
      </c>
      <c r="G94" s="63">
        <v>219</v>
      </c>
    </row>
    <row r="95" spans="1:7" ht="15.75" thickBot="1" x14ac:dyDescent="0.3">
      <c r="A95" s="254" t="s">
        <v>177</v>
      </c>
      <c r="B95" s="228"/>
      <c r="C95" s="228"/>
      <c r="D95" s="64">
        <v>2800</v>
      </c>
      <c r="E95" s="65">
        <v>5888</v>
      </c>
      <c r="F95" s="65">
        <v>2900</v>
      </c>
      <c r="G95" s="66">
        <v>2988</v>
      </c>
    </row>
    <row r="96" spans="1:7" ht="15" customHeight="1" x14ac:dyDescent="0.25">
      <c r="A96" s="17">
        <v>1</v>
      </c>
      <c r="B96" s="37" t="s">
        <v>178</v>
      </c>
      <c r="C96" s="2" t="s">
        <v>179</v>
      </c>
      <c r="D96" s="43">
        <v>0</v>
      </c>
      <c r="E96" s="57">
        <v>0</v>
      </c>
      <c r="F96" s="57">
        <v>0</v>
      </c>
      <c r="G96" s="58">
        <v>0</v>
      </c>
    </row>
    <row r="97" spans="1:7" x14ac:dyDescent="0.25">
      <c r="A97" s="17">
        <v>2</v>
      </c>
      <c r="B97" s="37" t="s">
        <v>180</v>
      </c>
      <c r="C97" s="2" t="s">
        <v>181</v>
      </c>
      <c r="D97" s="44">
        <v>0</v>
      </c>
      <c r="E97" s="45">
        <v>0</v>
      </c>
      <c r="F97" s="45">
        <v>0</v>
      </c>
      <c r="G97" s="46">
        <v>0</v>
      </c>
    </row>
    <row r="98" spans="1:7" ht="15.75" thickBot="1" x14ac:dyDescent="0.3">
      <c r="A98" s="17">
        <v>3</v>
      </c>
      <c r="B98" s="37" t="s">
        <v>182</v>
      </c>
      <c r="C98" s="2" t="s">
        <v>183</v>
      </c>
      <c r="D98" s="44">
        <v>100</v>
      </c>
      <c r="E98" s="45">
        <v>150</v>
      </c>
      <c r="F98" s="45">
        <v>100</v>
      </c>
      <c r="G98" s="46">
        <v>50</v>
      </c>
    </row>
    <row r="99" spans="1:7" x14ac:dyDescent="0.25">
      <c r="A99" s="17">
        <v>4</v>
      </c>
      <c r="B99" s="69" t="s">
        <v>184</v>
      </c>
      <c r="C99" s="2" t="s">
        <v>185</v>
      </c>
      <c r="D99" s="44">
        <v>200</v>
      </c>
      <c r="E99" s="45">
        <v>300</v>
      </c>
      <c r="F99" s="45">
        <v>200</v>
      </c>
      <c r="G99" s="46">
        <v>100</v>
      </c>
    </row>
    <row r="100" spans="1:7" x14ac:dyDescent="0.25">
      <c r="A100" s="17">
        <v>5</v>
      </c>
      <c r="B100" s="37" t="s">
        <v>178</v>
      </c>
      <c r="C100" s="2" t="s">
        <v>137</v>
      </c>
      <c r="D100" s="44">
        <v>0</v>
      </c>
      <c r="E100" s="45">
        <v>100</v>
      </c>
      <c r="F100" s="45">
        <v>0</v>
      </c>
      <c r="G100" s="46">
        <v>100</v>
      </c>
    </row>
    <row r="101" spans="1:7" x14ac:dyDescent="0.25">
      <c r="A101" s="17">
        <v>6</v>
      </c>
      <c r="B101" s="37" t="s">
        <v>180</v>
      </c>
      <c r="C101" s="2" t="s">
        <v>186</v>
      </c>
      <c r="D101" s="44">
        <v>0</v>
      </c>
      <c r="E101" s="45">
        <v>0</v>
      </c>
      <c r="F101" s="45">
        <v>0</v>
      </c>
      <c r="G101" s="46">
        <v>0</v>
      </c>
    </row>
    <row r="102" spans="1:7" x14ac:dyDescent="0.25">
      <c r="A102" s="17">
        <v>7</v>
      </c>
      <c r="B102" s="37" t="s">
        <v>182</v>
      </c>
      <c r="C102" s="2" t="s">
        <v>187</v>
      </c>
      <c r="D102" s="44">
        <v>200</v>
      </c>
      <c r="E102" s="45">
        <v>350</v>
      </c>
      <c r="F102" s="45">
        <v>250</v>
      </c>
      <c r="G102" s="46">
        <v>100</v>
      </c>
    </row>
    <row r="103" spans="1:7" x14ac:dyDescent="0.25">
      <c r="A103" s="17">
        <v>8</v>
      </c>
      <c r="B103" s="37" t="s">
        <v>188</v>
      </c>
      <c r="C103" s="2" t="s">
        <v>189</v>
      </c>
      <c r="D103" s="44">
        <v>0</v>
      </c>
      <c r="E103" s="45">
        <v>0</v>
      </c>
      <c r="F103" s="45">
        <v>0</v>
      </c>
      <c r="G103" s="46">
        <v>0</v>
      </c>
    </row>
    <row r="104" spans="1:7" x14ac:dyDescent="0.25">
      <c r="A104" s="17">
        <v>9</v>
      </c>
      <c r="B104" s="37" t="s">
        <v>190</v>
      </c>
      <c r="C104" s="2" t="s">
        <v>191</v>
      </c>
      <c r="D104" s="44">
        <v>300</v>
      </c>
      <c r="E104" s="45">
        <v>400</v>
      </c>
      <c r="F104" s="45">
        <v>300</v>
      </c>
      <c r="G104" s="46">
        <v>100</v>
      </c>
    </row>
    <row r="105" spans="1:7" x14ac:dyDescent="0.25">
      <c r="A105" s="14">
        <v>10</v>
      </c>
      <c r="B105" s="37" t="s">
        <v>192</v>
      </c>
      <c r="C105" s="2" t="s">
        <v>193</v>
      </c>
      <c r="D105" s="44">
        <v>0</v>
      </c>
      <c r="E105" s="45">
        <v>0</v>
      </c>
      <c r="F105" s="45">
        <v>0</v>
      </c>
      <c r="G105" s="46">
        <v>0</v>
      </c>
    </row>
    <row r="106" spans="1:7" x14ac:dyDescent="0.25">
      <c r="A106" s="17">
        <v>11</v>
      </c>
      <c r="B106" s="37" t="s">
        <v>194</v>
      </c>
      <c r="C106" s="2" t="s">
        <v>195</v>
      </c>
      <c r="D106" s="44">
        <v>250</v>
      </c>
      <c r="E106" s="45">
        <v>450</v>
      </c>
      <c r="F106" s="45">
        <v>250</v>
      </c>
      <c r="G106" s="46">
        <v>200</v>
      </c>
    </row>
    <row r="107" spans="1:7" x14ac:dyDescent="0.25">
      <c r="A107" s="17">
        <v>12</v>
      </c>
      <c r="B107" s="37" t="s">
        <v>196</v>
      </c>
      <c r="C107" s="2" t="s">
        <v>197</v>
      </c>
      <c r="D107" s="44">
        <v>50</v>
      </c>
      <c r="E107" s="45">
        <v>150</v>
      </c>
      <c r="F107" s="45">
        <v>0</v>
      </c>
      <c r="G107" s="46">
        <v>150</v>
      </c>
    </row>
    <row r="108" spans="1:7" x14ac:dyDescent="0.25">
      <c r="A108" s="17">
        <v>13</v>
      </c>
      <c r="B108" s="37" t="s">
        <v>198</v>
      </c>
      <c r="C108" s="2" t="s">
        <v>199</v>
      </c>
      <c r="D108" s="44">
        <v>250</v>
      </c>
      <c r="E108" s="45">
        <v>400</v>
      </c>
      <c r="F108" s="45">
        <v>150</v>
      </c>
      <c r="G108" s="46">
        <v>250</v>
      </c>
    </row>
    <row r="109" spans="1:7" x14ac:dyDescent="0.25">
      <c r="A109" s="17">
        <v>14</v>
      </c>
      <c r="B109" s="37" t="s">
        <v>200</v>
      </c>
      <c r="C109" s="2" t="s">
        <v>201</v>
      </c>
      <c r="D109" s="44">
        <v>50</v>
      </c>
      <c r="E109" s="45">
        <v>100</v>
      </c>
      <c r="F109" s="45">
        <v>50</v>
      </c>
      <c r="G109" s="46">
        <v>50</v>
      </c>
    </row>
    <row r="110" spans="1:7" ht="15.75" thickBot="1" x14ac:dyDescent="0.3">
      <c r="A110" s="19">
        <v>15</v>
      </c>
      <c r="B110" s="72" t="s">
        <v>132</v>
      </c>
      <c r="C110" s="36" t="s">
        <v>202</v>
      </c>
      <c r="D110" s="61">
        <v>50</v>
      </c>
      <c r="E110" s="62">
        <v>50</v>
      </c>
      <c r="F110" s="62">
        <v>0</v>
      </c>
      <c r="G110" s="63">
        <v>50</v>
      </c>
    </row>
    <row r="111" spans="1:7" ht="15.75" thickBot="1" x14ac:dyDescent="0.3">
      <c r="A111" s="227" t="s">
        <v>203</v>
      </c>
      <c r="B111" s="228"/>
      <c r="C111" s="228"/>
      <c r="D111" s="64">
        <v>1450</v>
      </c>
      <c r="E111" s="65">
        <v>2450</v>
      </c>
      <c r="F111" s="65">
        <v>1300</v>
      </c>
      <c r="G111" s="66">
        <v>1150</v>
      </c>
    </row>
    <row r="112" spans="1:7" ht="15" customHeight="1" x14ac:dyDescent="0.25">
      <c r="A112" s="22">
        <v>1</v>
      </c>
      <c r="B112" s="37" t="s">
        <v>204</v>
      </c>
      <c r="C112" s="42" t="s">
        <v>205</v>
      </c>
      <c r="D112" s="43">
        <v>200</v>
      </c>
      <c r="E112" s="57">
        <v>350</v>
      </c>
      <c r="F112" s="57">
        <v>200</v>
      </c>
      <c r="G112" s="58">
        <v>150</v>
      </c>
    </row>
    <row r="113" spans="1:7" x14ac:dyDescent="0.25">
      <c r="A113" s="22">
        <v>2</v>
      </c>
      <c r="B113" s="37" t="s">
        <v>206</v>
      </c>
      <c r="C113" s="42" t="s">
        <v>207</v>
      </c>
      <c r="D113" s="44">
        <v>0</v>
      </c>
      <c r="E113" s="45">
        <v>36</v>
      </c>
      <c r="F113" s="45">
        <v>2</v>
      </c>
      <c r="G113" s="46">
        <v>34</v>
      </c>
    </row>
    <row r="114" spans="1:7" x14ac:dyDescent="0.25">
      <c r="A114" s="22">
        <v>3</v>
      </c>
      <c r="B114" s="37" t="s">
        <v>208</v>
      </c>
      <c r="C114" s="42" t="s">
        <v>209</v>
      </c>
      <c r="D114" s="44">
        <v>0</v>
      </c>
      <c r="E114" s="45">
        <v>0</v>
      </c>
      <c r="F114" s="45">
        <v>0</v>
      </c>
      <c r="G114" s="46">
        <v>0</v>
      </c>
    </row>
    <row r="115" spans="1:7" x14ac:dyDescent="0.25">
      <c r="A115" s="18">
        <v>4</v>
      </c>
      <c r="B115" s="37" t="s">
        <v>210</v>
      </c>
      <c r="C115" s="42" t="s">
        <v>211</v>
      </c>
      <c r="D115" s="44">
        <v>0</v>
      </c>
      <c r="E115" s="45">
        <v>0</v>
      </c>
      <c r="F115" s="45">
        <v>0</v>
      </c>
      <c r="G115" s="46">
        <v>0</v>
      </c>
    </row>
    <row r="116" spans="1:7" x14ac:dyDescent="0.25">
      <c r="A116" s="22">
        <v>5</v>
      </c>
      <c r="B116" s="37" t="s">
        <v>212</v>
      </c>
      <c r="C116" s="42" t="s">
        <v>213</v>
      </c>
      <c r="D116" s="44">
        <v>250</v>
      </c>
      <c r="E116" s="45">
        <v>400</v>
      </c>
      <c r="F116" s="45">
        <v>150</v>
      </c>
      <c r="G116" s="46">
        <v>250</v>
      </c>
    </row>
    <row r="117" spans="1:7" x14ac:dyDescent="0.25">
      <c r="A117" s="22">
        <v>6</v>
      </c>
      <c r="B117" s="37" t="s">
        <v>214</v>
      </c>
      <c r="C117" s="42" t="s">
        <v>215</v>
      </c>
      <c r="D117" s="44">
        <v>250</v>
      </c>
      <c r="E117" s="45">
        <v>300</v>
      </c>
      <c r="F117" s="45">
        <v>250</v>
      </c>
      <c r="G117" s="46">
        <v>50</v>
      </c>
    </row>
    <row r="118" spans="1:7" x14ac:dyDescent="0.25">
      <c r="A118" s="22">
        <v>7</v>
      </c>
      <c r="B118" s="37" t="s">
        <v>216</v>
      </c>
      <c r="C118" s="42" t="s">
        <v>217</v>
      </c>
      <c r="D118" s="44">
        <v>250</v>
      </c>
      <c r="E118" s="45">
        <v>360</v>
      </c>
      <c r="F118" s="45">
        <v>210</v>
      </c>
      <c r="G118" s="46">
        <v>150</v>
      </c>
    </row>
    <row r="119" spans="1:7" ht="15.75" thickBot="1" x14ac:dyDescent="0.3">
      <c r="A119" s="73">
        <v>8</v>
      </c>
      <c r="B119" s="48" t="s">
        <v>218</v>
      </c>
      <c r="C119" s="49" t="s">
        <v>219</v>
      </c>
      <c r="D119" s="61">
        <v>0</v>
      </c>
      <c r="E119" s="62">
        <v>0</v>
      </c>
      <c r="F119" s="62">
        <v>0</v>
      </c>
      <c r="G119" s="63">
        <v>0</v>
      </c>
    </row>
    <row r="120" spans="1:7" ht="15.75" thickBot="1" x14ac:dyDescent="0.3">
      <c r="A120" s="227" t="s">
        <v>220</v>
      </c>
      <c r="B120" s="228"/>
      <c r="C120" s="228"/>
      <c r="D120" s="64">
        <v>950</v>
      </c>
      <c r="E120" s="65">
        <v>1446</v>
      </c>
      <c r="F120" s="65">
        <v>812</v>
      </c>
      <c r="G120" s="66">
        <v>634</v>
      </c>
    </row>
    <row r="121" spans="1:7" ht="15.75" thickBot="1" x14ac:dyDescent="0.3">
      <c r="A121" s="252" t="s">
        <v>604</v>
      </c>
      <c r="B121" s="253"/>
      <c r="C121" s="253"/>
      <c r="D121" s="74">
        <v>10900</v>
      </c>
      <c r="E121" s="65">
        <v>20706</v>
      </c>
      <c r="F121" s="75">
        <v>10472</v>
      </c>
      <c r="G121" s="76">
        <v>10234</v>
      </c>
    </row>
  </sheetData>
  <mergeCells count="20">
    <mergeCell ref="F5:F7"/>
    <mergeCell ref="G5:G7"/>
    <mergeCell ref="D5:D7"/>
    <mergeCell ref="A121:C121"/>
    <mergeCell ref="A95:C95"/>
    <mergeCell ref="A111:C111"/>
    <mergeCell ref="A120:C120"/>
    <mergeCell ref="A5:A7"/>
    <mergeCell ref="C5:C7"/>
    <mergeCell ref="E5:E7"/>
    <mergeCell ref="A62:C62"/>
    <mergeCell ref="A38:C38"/>
    <mergeCell ref="A54:C54"/>
    <mergeCell ref="B5:B7"/>
    <mergeCell ref="A26:C26"/>
    <mergeCell ref="A1:G1"/>
    <mergeCell ref="A2:G2"/>
    <mergeCell ref="A3:G3"/>
    <mergeCell ref="A4:C4"/>
    <mergeCell ref="D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JURISDICCION SAN. No. UNO TEPIC</vt:lpstr>
      <vt:lpstr>JURISDICCION SANT. No. DOS COMP</vt:lpstr>
      <vt:lpstr>JURISDICCION SANT. TRES TUXPAN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Sierra</dc:creator>
  <cp:lastModifiedBy>Juan Sierra</cp:lastModifiedBy>
  <dcterms:created xsi:type="dcterms:W3CDTF">2023-05-09T15:06:56Z</dcterms:created>
  <dcterms:modified xsi:type="dcterms:W3CDTF">2023-05-09T17:08:03Z</dcterms:modified>
</cp:coreProperties>
</file>